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quy I 2022\"/>
    </mc:Choice>
  </mc:AlternateContent>
  <bookViews>
    <workbookView xWindow="0" yWindow="0" windowWidth="20400" windowHeight="7755"/>
  </bookViews>
  <sheets>
    <sheet name="Baocao" sheetId="1" r:id="rId1"/>
  </sheets>
  <calcPr calcId="152511"/>
  <fileRecoveryPr repairLoad="1"/>
</workbook>
</file>

<file path=xl/calcChain.xml><?xml version="1.0" encoding="utf-8"?>
<calcChain xmlns="http://schemas.openxmlformats.org/spreadsheetml/2006/main">
  <c r="H8" i="1" l="1"/>
  <c r="I175" i="1"/>
  <c r="I174" i="1"/>
  <c r="I173" i="1"/>
  <c r="I172" i="1"/>
  <c r="I171" i="1"/>
  <c r="I170" i="1"/>
  <c r="I168" i="1"/>
  <c r="I167" i="1"/>
  <c r="I166" i="1"/>
  <c r="I164" i="1"/>
  <c r="I163" i="1"/>
  <c r="I162" i="1"/>
  <c r="I160" i="1"/>
  <c r="I159" i="1"/>
  <c r="I158" i="1"/>
  <c r="I155" i="1"/>
  <c r="I154" i="1"/>
  <c r="I153" i="1"/>
  <c r="I152" i="1"/>
  <c r="I151" i="1"/>
  <c r="H150" i="1"/>
  <c r="I149" i="1"/>
  <c r="I148" i="1"/>
  <c r="I147" i="1"/>
  <c r="I145" i="1"/>
  <c r="I144" i="1"/>
  <c r="I143" i="1" s="1"/>
  <c r="I142" i="1"/>
  <c r="I141" i="1"/>
  <c r="I140" i="1"/>
  <c r="I138" i="1"/>
  <c r="I137" i="1"/>
  <c r="I136" i="1"/>
  <c r="I135" i="1" s="1"/>
  <c r="I134" i="1"/>
  <c r="I133" i="1"/>
  <c r="I132" i="1"/>
  <c r="I128" i="1"/>
  <c r="I127" i="1"/>
  <c r="H126" i="1"/>
  <c r="I125" i="1"/>
  <c r="I124" i="1"/>
  <c r="I123" i="1"/>
  <c r="I122" i="1"/>
  <c r="H121" i="1"/>
  <c r="I120" i="1"/>
  <c r="I119" i="1"/>
  <c r="I118" i="1"/>
  <c r="I117" i="1"/>
  <c r="I115" i="1"/>
  <c r="I114" i="1"/>
  <c r="I113" i="1"/>
  <c r="I112" i="1"/>
  <c r="I111" i="1"/>
  <c r="H110" i="1"/>
  <c r="I109" i="1"/>
  <c r="I108" i="1"/>
  <c r="I107" i="1"/>
  <c r="I106" i="1"/>
  <c r="I104" i="1"/>
  <c r="I103" i="1"/>
  <c r="H102" i="1"/>
  <c r="I101" i="1"/>
  <c r="I100" i="1"/>
  <c r="H99" i="1"/>
  <c r="I98" i="1"/>
  <c r="I97" i="1"/>
  <c r="I96" i="1"/>
  <c r="I95" i="1"/>
  <c r="I94" i="1"/>
  <c r="H93" i="1"/>
  <c r="I92" i="1"/>
  <c r="I91" i="1"/>
  <c r="I90" i="1"/>
  <c r="I89" i="1"/>
  <c r="I88" i="1"/>
  <c r="I86" i="1" s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8" i="1" s="1"/>
  <c r="I69" i="1"/>
  <c r="H69" i="1"/>
  <c r="H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8" i="1" s="1"/>
  <c r="I49" i="1"/>
  <c r="H49" i="1"/>
  <c r="H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H33" i="1"/>
  <c r="G33" i="1"/>
  <c r="G32" i="1"/>
  <c r="I31" i="1"/>
  <c r="I30" i="1"/>
  <c r="I29" i="1"/>
  <c r="I28" i="1"/>
  <c r="I27" i="1"/>
  <c r="I26" i="1"/>
  <c r="I24" i="1"/>
  <c r="I23" i="1"/>
  <c r="I22" i="1"/>
  <c r="H21" i="1"/>
  <c r="H15" i="1" s="1"/>
  <c r="I20" i="1"/>
  <c r="I19" i="1"/>
  <c r="I18" i="1"/>
  <c r="I17" i="1"/>
  <c r="I16" i="1"/>
  <c r="I14" i="1"/>
  <c r="I13" i="1"/>
  <c r="I12" i="1"/>
  <c r="I11" i="1"/>
  <c r="I10" i="1"/>
  <c r="I9" i="1"/>
  <c r="I8" i="1" l="1"/>
  <c r="I131" i="1"/>
  <c r="I139" i="1"/>
  <c r="I25" i="1"/>
  <c r="I105" i="1"/>
  <c r="I116" i="1"/>
  <c r="I126" i="1"/>
  <c r="I21" i="1"/>
  <c r="I93" i="1"/>
  <c r="I99" i="1"/>
  <c r="I110" i="1"/>
  <c r="I121" i="1"/>
  <c r="I150" i="1"/>
  <c r="I161" i="1"/>
  <c r="I165" i="1"/>
  <c r="I169" i="1"/>
  <c r="I15" i="1"/>
  <c r="I32" i="1"/>
  <c r="I87" i="1"/>
  <c r="I102" i="1"/>
  <c r="I146" i="1"/>
  <c r="I130" i="1" s="1"/>
  <c r="I157" i="1"/>
  <c r="I156" i="1" l="1"/>
</calcChain>
</file>

<file path=xl/sharedStrings.xml><?xml version="1.0" encoding="utf-8"?>
<sst xmlns="http://schemas.openxmlformats.org/spreadsheetml/2006/main" count="428" uniqueCount="133">
  <si>
    <t>TRUNG TÂM Y TẾ HUYỆN TUY AN</t>
  </si>
  <si>
    <t xml:space="preserve">BÁO CÁO HOẠT ĐỘNG KHÁM CHỮA BỆNH THÁNG  NĂM </t>
  </si>
  <si>
    <t>Từ 01/01/2022 đến 31/03/2022</t>
  </si>
  <si>
    <t>STT</t>
  </si>
  <si>
    <t>NỘI DUNG HOẠT ĐỘNG</t>
  </si>
  <si>
    <t>ĐƠN VỊ</t>
  </si>
  <si>
    <t>KH NĂM</t>
  </si>
  <si>
    <t>THỰC HIỆN</t>
  </si>
  <si>
    <t>LUỸ KẾ</t>
  </si>
  <si>
    <t>GIƯỜNG BỆNH</t>
  </si>
  <si>
    <t xml:space="preserve">Giường </t>
  </si>
  <si>
    <t>I</t>
  </si>
  <si>
    <t xml:space="preserve"> HOẠT ĐỘNG KHÁM CHỮA BỆNH</t>
  </si>
  <si>
    <t>Tổng số lượt khám bệnh</t>
  </si>
  <si>
    <t>L.người</t>
  </si>
  <si>
    <t>Trong đó</t>
  </si>
  <si>
    <t xml:space="preserve">Khám BHYT (Trừ đối tượng trẻ em dưới 6 tuổi) </t>
  </si>
  <si>
    <t>BHYT các loại</t>
  </si>
  <si>
    <t>BHYT NN</t>
  </si>
  <si>
    <t>BHYT DT</t>
  </si>
  <si>
    <t>Khám trẻ em dưới 6 tuổi</t>
  </si>
  <si>
    <t>Thu phí (không BHYT+KSK+Người NN)</t>
  </si>
  <si>
    <t>Miễn phí (BV quyết định)</t>
  </si>
  <si>
    <t>Tổng số khám người cao tuổi (&gt;=60 tuổi)</t>
  </si>
  <si>
    <t>BHYT người nghèo</t>
  </si>
  <si>
    <t>BHYT dân tộc</t>
  </si>
  <si>
    <t>Thu phí (không BHYT)</t>
  </si>
  <si>
    <t>Y học cổ truyền</t>
  </si>
  <si>
    <t>Khám YHCT kết hợp Y học hiện đại</t>
  </si>
  <si>
    <t>Khám YHCT đơn thuần</t>
  </si>
  <si>
    <t>Tổng số lượt BN người nước ngoài khám</t>
  </si>
  <si>
    <t>Tổng số lượt khám sức khỏe</t>
  </si>
  <si>
    <t>KSK lái xe mô tô các loại</t>
  </si>
  <si>
    <t>KSK lái xe ô tô các loại</t>
  </si>
  <si>
    <t>KSK cho người đi nước ngoài</t>
  </si>
  <si>
    <t>KSK cho các đối tượng khác</t>
  </si>
  <si>
    <t>Khám ngoại viện</t>
  </si>
  <si>
    <t>Tổng số ngày điều trị nội trú</t>
  </si>
  <si>
    <t>Ngày</t>
  </si>
  <si>
    <t>Ngày điều trị trung bình/ 1 BN</t>
  </si>
  <si>
    <t>Công suất SD giường bệnh</t>
  </si>
  <si>
    <t>%</t>
  </si>
  <si>
    <t>Điều trị nội trú (tất cả các đối tượng)</t>
  </si>
  <si>
    <t xml:space="preserve">TS BN </t>
  </si>
  <si>
    <t>TS ngày Đ/trị</t>
  </si>
  <si>
    <t xml:space="preserve">Trong đó </t>
  </si>
  <si>
    <t>BHYT</t>
  </si>
  <si>
    <t>Trẻ em &lt;6 tuổi</t>
  </si>
  <si>
    <t>Điều trị nội trú YHCT</t>
  </si>
  <si>
    <t>Điều trị nội trú YHCT kết hợp Y học hiện đại</t>
  </si>
  <si>
    <t>Điều trị nội trú YHCT đơn thuần</t>
  </si>
  <si>
    <t>Điều trị nội trú Người cao tuổi</t>
  </si>
  <si>
    <t>Điều trị ngoại trú (tất cả các đối tượng)</t>
  </si>
  <si>
    <t>Điều trị ngoại trú YHCT</t>
  </si>
  <si>
    <t>Điều trị ngoại trú YHCT kết hợp Y học hiện đại</t>
  </si>
  <si>
    <t>Điều trị ngoại trú YHCT đơn thuần</t>
  </si>
  <si>
    <t>Điều trị ngoại trú Người cao tuổi</t>
  </si>
  <si>
    <t>Chuyển tuyến</t>
  </si>
  <si>
    <t>B.nhân</t>
  </si>
  <si>
    <t>Đối tượng</t>
  </si>
  <si>
    <t xml:space="preserve"> Trong đó</t>
  </si>
  <si>
    <t xml:space="preserve">BHYT các loại </t>
  </si>
  <si>
    <t>Hình thức</t>
  </si>
  <si>
    <t>Chuyển BV tuyến trên (TƯ)</t>
  </si>
  <si>
    <t>Chuyển BV chuyên khoa (Nội tỉnh)</t>
  </si>
  <si>
    <t>Chuyển BV tuyến dưới</t>
  </si>
  <si>
    <t>Chuyển khác</t>
  </si>
  <si>
    <t>Số lượt BN tiên lượng tử vong gia đình xin về</t>
  </si>
  <si>
    <t>Số bệnh nhân tử vong (tất cả các đối tượng)</t>
  </si>
  <si>
    <t>Trước 24 giờ</t>
  </si>
  <si>
    <t>Sau 24 giờ</t>
  </si>
  <si>
    <t>Số tử vong sinh sản</t>
  </si>
  <si>
    <t>Số tử vong mẹ</t>
  </si>
  <si>
    <t>Số tử vong sơ sinh</t>
  </si>
  <si>
    <t>Tổng số ca phẫu thuật</t>
  </si>
  <si>
    <t>Ca</t>
  </si>
  <si>
    <t>Loại đặc biệt</t>
  </si>
  <si>
    <t>Loại I</t>
  </si>
  <si>
    <t>Loại II</t>
  </si>
  <si>
    <t>Loại III</t>
  </si>
  <si>
    <t>Phân tích cơ cấu phẫu thuật</t>
  </si>
  <si>
    <t>Tổng số phẫu thuật nội soi</t>
  </si>
  <si>
    <t>Tổng số phẫu thuật vi phẫu</t>
  </si>
  <si>
    <t>Tổng số phẫu thuật mổ mở</t>
  </si>
  <si>
    <t>Tổng số phẫu thuật Laser</t>
  </si>
  <si>
    <t>Tổng số phẫu thuật khác</t>
  </si>
  <si>
    <t>Tổng số thủ thuật</t>
  </si>
  <si>
    <t>Tổng số đẻ (kể cả mổ lấy thai)</t>
  </si>
  <si>
    <t>Đẻ thường</t>
  </si>
  <si>
    <t xml:space="preserve">Đẻ khó </t>
  </si>
  <si>
    <t>Mổ lấy thai</t>
  </si>
  <si>
    <t xml:space="preserve"> Trẻ SS có P&lt; 2.500gr</t>
  </si>
  <si>
    <t>Trẻ</t>
  </si>
  <si>
    <t>Số BN tai nạn</t>
  </si>
  <si>
    <t>TN giao thông</t>
  </si>
  <si>
    <t>TN khác</t>
  </si>
  <si>
    <t>II</t>
  </si>
  <si>
    <t>HOẠT ĐỘNG CẬN LÂM SÀNG</t>
  </si>
  <si>
    <t>Xét nghiệm</t>
  </si>
  <si>
    <t>T/s XN về sinh hoá (máu, nước tiếu, dịch)</t>
  </si>
  <si>
    <t>T/s XN cho  BN nội trú</t>
  </si>
  <si>
    <t>T/s XN  Cho NB  ngoại trú</t>
  </si>
  <si>
    <t>T/s XN cho đối tượng khác (KSK…)</t>
  </si>
  <si>
    <t>Tổng số xét nghiệm về huyết học</t>
  </si>
  <si>
    <t>T/s XN về vi sinh (máu, cấy máu, phân)</t>
  </si>
  <si>
    <t>Tổng số xét nghiệm về Giải phẫu bệnh lý</t>
  </si>
  <si>
    <t>Tổng số xét nghiệm khác</t>
  </si>
  <si>
    <t>Số lượng máu các loại truyền trong tháng</t>
  </si>
  <si>
    <t>ml</t>
  </si>
  <si>
    <t>Nội trú (tại các khoa lâm sàng)</t>
  </si>
  <si>
    <t>Ngoại trú</t>
  </si>
  <si>
    <t>Máu từ nguồn hiến máu nhân đạo</t>
  </si>
  <si>
    <t>Máu từ Viện Huyết học truyền máu TƯ</t>
  </si>
  <si>
    <t>Nguồn khác (người nhà BN...)</t>
  </si>
  <si>
    <t>Chẩn đoán hình ảnh</t>
  </si>
  <si>
    <t>Tổng số X. Quang</t>
  </si>
  <si>
    <t>T/s chụp XQ Cho BN nội trú</t>
  </si>
  <si>
    <t>T/s chụp XQ Cho BN  ngoại trú</t>
  </si>
  <si>
    <t>T/s chụp XQ cho đối tượng khác (KSK…)</t>
  </si>
  <si>
    <t>Tổng số Siêu âm các loại</t>
  </si>
  <si>
    <t>T/s siêu âm cho BN nội trú</t>
  </si>
  <si>
    <t>T/s siêu âm cho BN ngoại trú</t>
  </si>
  <si>
    <t>T/s siêu âm cho đối tượng khác (KSK…)</t>
  </si>
  <si>
    <t>Cho BN điều trị nội trú</t>
  </si>
  <si>
    <t>Cho NB điều trị ngoại trú</t>
  </si>
  <si>
    <t>Cho đối tượng khác</t>
  </si>
  <si>
    <t>Tổng số Điện tim</t>
  </si>
  <si>
    <t>Các loại khác</t>
  </si>
  <si>
    <t xml:space="preserve">Tổng số bệnh nhân tán sỏi ngoài cơ thể </t>
  </si>
  <si>
    <t>Tổng số lượt  chạy thận nhân tạo</t>
  </si>
  <si>
    <t>Số kỹ thuật mới được triển khai (ghi rõ tên KT)</t>
  </si>
  <si>
    <t>Kỹ thuật</t>
  </si>
  <si>
    <t>BÁO CÁO HOẠT ĐỘNG KHÁM CHỮA BỆNH quy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</si>
</sst>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1"/>
      <color theme="1"/>
      <name val="Cambria"/>
      <family val="1"/>
      <scheme val="major"/>
    </font>
    <font>
      <b/>
      <i/>
      <sz val="1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Up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3"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3" fillId="0" borderId="0" xfId="0" applyNumberFormat="1" applyFont="1" applyFill="1" applyBorder="1"/>
    <xf numFmtId="0" fontId="2" fillId="0" borderId="0" xfId="1" applyNumberFormat="1" applyFont="1" applyFill="1" applyBorder="1" applyAlignment="1">
      <alignment horizontal="center" vertical="top"/>
    </xf>
    <xf numFmtId="0" fontId="2" fillId="0" borderId="0" xfId="1" applyNumberFormat="1" applyFont="1" applyFill="1" applyBorder="1" applyAlignment="1">
      <alignment horizontal="left" vertical="top"/>
    </xf>
    <xf numFmtId="0" fontId="2" fillId="0" borderId="0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left" wrapText="1"/>
    </xf>
    <xf numFmtId="3" fontId="8" fillId="0" borderId="1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left" wrapText="1"/>
    </xf>
    <xf numFmtId="0" fontId="6" fillId="0" borderId="10" xfId="1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left" wrapText="1"/>
    </xf>
    <xf numFmtId="0" fontId="7" fillId="2" borderId="2" xfId="1" applyNumberFormat="1" applyFont="1" applyFill="1" applyBorder="1" applyAlignment="1">
      <alignment vertical="center" wrapText="1"/>
    </xf>
    <xf numFmtId="0" fontId="7" fillId="2" borderId="13" xfId="1" applyNumberFormat="1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horizontal="left" wrapText="1"/>
    </xf>
    <xf numFmtId="3" fontId="9" fillId="4" borderId="1" xfId="1" applyNumberFormat="1" applyFont="1" applyFill="1" applyBorder="1" applyAlignment="1">
      <alignment horizontal="center" vertical="top" wrapText="1"/>
    </xf>
    <xf numFmtId="0" fontId="7" fillId="0" borderId="1" xfId="1" applyNumberFormat="1" applyFont="1" applyFill="1" applyBorder="1" applyAlignment="1">
      <alignment horizontal="left" wrapText="1"/>
    </xf>
    <xf numFmtId="3" fontId="9" fillId="4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1" applyNumberFormat="1" applyFont="1" applyFill="1" applyBorder="1" applyAlignment="1">
      <alignment horizontal="center" vertical="center"/>
    </xf>
    <xf numFmtId="3" fontId="14" fillId="4" borderId="1" xfId="1" applyNumberFormat="1" applyFont="1" applyFill="1" applyBorder="1" applyAlignment="1">
      <alignment horizontal="center" vertical="center"/>
    </xf>
    <xf numFmtId="0" fontId="7" fillId="0" borderId="10" xfId="1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1" xfId="0" applyNumberFormat="1" applyFont="1" applyFill="1" applyBorder="1" applyAlignment="1">
      <alignment horizontal="left" wrapText="1"/>
    </xf>
    <xf numFmtId="0" fontId="10" fillId="0" borderId="12" xfId="0" applyNumberFormat="1" applyFont="1" applyFill="1" applyBorder="1" applyAlignment="1">
      <alignment horizontal="left" wrapText="1"/>
    </xf>
    <xf numFmtId="0" fontId="10" fillId="0" borderId="13" xfId="0" applyNumberFormat="1" applyFont="1" applyFill="1" applyBorder="1" applyAlignment="1">
      <alignment horizontal="left" wrapText="1"/>
    </xf>
    <xf numFmtId="0" fontId="6" fillId="2" borderId="1" xfId="1" applyNumberFormat="1" applyFont="1" applyFill="1" applyBorder="1" applyAlignment="1">
      <alignment horizontal="left" vertical="center" wrapText="1"/>
    </xf>
    <xf numFmtId="0" fontId="15" fillId="0" borderId="11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 wrapText="1"/>
    </xf>
    <xf numFmtId="0" fontId="15" fillId="0" borderId="13" xfId="0" applyNumberFormat="1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left" vertical="center" wrapText="1"/>
    </xf>
    <xf numFmtId="0" fontId="7" fillId="0" borderId="10" xfId="1" applyNumberFormat="1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left" wrapText="1"/>
    </xf>
    <xf numFmtId="0" fontId="7" fillId="0" borderId="1" xfId="1" applyNumberFormat="1" applyFont="1" applyFill="1" applyBorder="1" applyAlignment="1">
      <alignment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7" fillId="2" borderId="2" xfId="1" applyNumberFormat="1" applyFont="1" applyFill="1" applyBorder="1" applyAlignment="1">
      <alignment horizontal="left" vertical="center" wrapText="1"/>
    </xf>
    <xf numFmtId="0" fontId="7" fillId="2" borderId="3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left" wrapText="1"/>
    </xf>
    <xf numFmtId="0" fontId="6" fillId="2" borderId="2" xfId="1" applyNumberFormat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6" fillId="2" borderId="10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/>
    <xf numFmtId="0" fontId="7" fillId="2" borderId="11" xfId="1" applyNumberFormat="1" applyFont="1" applyFill="1" applyBorder="1" applyAlignment="1">
      <alignment horizontal="left" wrapText="1"/>
    </xf>
    <xf numFmtId="0" fontId="7" fillId="2" borderId="12" xfId="1" applyNumberFormat="1" applyFont="1" applyFill="1" applyBorder="1" applyAlignment="1">
      <alignment horizontal="left" wrapText="1"/>
    </xf>
    <xf numFmtId="0" fontId="7" fillId="2" borderId="13" xfId="1" applyNumberFormat="1" applyFont="1" applyFill="1" applyBorder="1" applyAlignment="1">
      <alignment horizontal="left" wrapText="1"/>
    </xf>
    <xf numFmtId="0" fontId="6" fillId="2" borderId="11" xfId="1" applyNumberFormat="1" applyFont="1" applyFill="1" applyBorder="1" applyAlignment="1">
      <alignment horizontal="center" wrapText="1"/>
    </xf>
    <xf numFmtId="0" fontId="6" fillId="2" borderId="12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wrapText="1"/>
    </xf>
    <xf numFmtId="0" fontId="6" fillId="0" borderId="11" xfId="1" applyNumberFormat="1" applyFont="1" applyFill="1" applyBorder="1" applyAlignment="1">
      <alignment horizontal="left" wrapText="1"/>
    </xf>
    <xf numFmtId="0" fontId="6" fillId="0" borderId="12" xfId="1" applyNumberFormat="1" applyFont="1" applyFill="1" applyBorder="1" applyAlignment="1">
      <alignment horizontal="left" wrapText="1"/>
    </xf>
    <xf numFmtId="0" fontId="6" fillId="0" borderId="13" xfId="1" applyNumberFormat="1" applyFont="1" applyFill="1" applyBorder="1" applyAlignment="1">
      <alignment horizontal="left" wrapText="1"/>
    </xf>
    <xf numFmtId="0" fontId="7" fillId="2" borderId="11" xfId="1" applyNumberFormat="1" applyFont="1" applyFill="1" applyBorder="1" applyAlignment="1">
      <alignment horizontal="left" vertical="center" wrapText="1"/>
    </xf>
    <xf numFmtId="0" fontId="7" fillId="2" borderId="12" xfId="1" applyNumberFormat="1" applyFont="1" applyFill="1" applyBorder="1" applyAlignment="1">
      <alignment horizontal="left" vertical="center" wrapText="1"/>
    </xf>
    <xf numFmtId="0" fontId="7" fillId="2" borderId="13" xfId="1" applyNumberFormat="1" applyFont="1" applyFill="1" applyBorder="1" applyAlignment="1">
      <alignment horizontal="left" vertical="center" wrapText="1"/>
    </xf>
    <xf numFmtId="0" fontId="6" fillId="2" borderId="4" xfId="1" applyNumberFormat="1" applyFont="1" applyFill="1" applyBorder="1" applyAlignment="1">
      <alignment horizontal="left" vertical="center" wrapText="1"/>
    </xf>
    <xf numFmtId="0" fontId="6" fillId="2" borderId="14" xfId="1" applyNumberFormat="1" applyFont="1" applyFill="1" applyBorder="1" applyAlignment="1">
      <alignment horizontal="left" vertical="center" wrapText="1"/>
    </xf>
    <xf numFmtId="0" fontId="6" fillId="2" borderId="8" xfId="1" applyNumberFormat="1" applyFont="1" applyFill="1" applyBorder="1" applyAlignment="1">
      <alignment horizontal="left" vertical="center" wrapText="1"/>
    </xf>
    <xf numFmtId="0" fontId="6" fillId="2" borderId="15" xfId="1" applyNumberFormat="1" applyFont="1" applyFill="1" applyBorder="1" applyAlignment="1">
      <alignment horizontal="left" vertical="center" wrapText="1"/>
    </xf>
    <xf numFmtId="0" fontId="7" fillId="2" borderId="10" xfId="1" applyNumberFormat="1" applyFont="1" applyFill="1" applyBorder="1" applyAlignment="1">
      <alignment horizontal="left" vertical="center" wrapText="1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2" borderId="5" xfId="1" applyNumberFormat="1" applyFont="1" applyFill="1" applyBorder="1" applyAlignment="1">
      <alignment horizontal="left" vertical="center" wrapText="1"/>
    </xf>
    <xf numFmtId="0" fontId="7" fillId="2" borderId="8" xfId="1" applyNumberFormat="1" applyFont="1" applyFill="1" applyBorder="1" applyAlignment="1">
      <alignment horizontal="left" vertical="center" wrapText="1"/>
    </xf>
    <xf numFmtId="0" fontId="7" fillId="2" borderId="9" xfId="1" applyNumberFormat="1" applyFont="1" applyFill="1" applyBorder="1" applyAlignment="1">
      <alignment horizontal="left" vertical="center" wrapText="1"/>
    </xf>
    <xf numFmtId="0" fontId="6" fillId="0" borderId="4" xfId="1" applyNumberFormat="1" applyFont="1" applyFill="1" applyBorder="1" applyAlignment="1">
      <alignment horizontal="left" vertical="center" wrapText="1"/>
    </xf>
    <xf numFmtId="0" fontId="6" fillId="0" borderId="14" xfId="1" applyNumberFormat="1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horizontal="left" vertical="center" wrapText="1"/>
    </xf>
    <xf numFmtId="0" fontId="6" fillId="0" borderId="8" xfId="1" applyNumberFormat="1" applyFont="1" applyFill="1" applyBorder="1" applyAlignment="1">
      <alignment horizontal="left" vertical="center" wrapText="1"/>
    </xf>
    <xf numFmtId="0" fontId="6" fillId="0" borderId="15" xfId="1" applyNumberFormat="1" applyFont="1" applyFill="1" applyBorder="1" applyAlignment="1">
      <alignment horizontal="left" vertical="center" wrapText="1"/>
    </xf>
    <xf numFmtId="0" fontId="6" fillId="0" borderId="9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horizontal="left" vertical="center" wrapText="1"/>
    </xf>
    <xf numFmtId="0" fontId="6" fillId="2" borderId="9" xfId="1" applyNumberFormat="1" applyFont="1" applyFill="1" applyBorder="1" applyAlignment="1">
      <alignment horizontal="left" vertical="center" wrapText="1"/>
    </xf>
    <xf numFmtId="0" fontId="7" fillId="2" borderId="10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Fill="1" applyBorder="1" applyAlignment="1">
      <alignment horizontal="left" vertical="center" wrapText="1"/>
    </xf>
    <xf numFmtId="0" fontId="6" fillId="0" borderId="12" xfId="1" applyNumberFormat="1" applyFont="1" applyFill="1" applyBorder="1" applyAlignment="1">
      <alignment horizontal="left" vertical="center" wrapText="1"/>
    </xf>
    <xf numFmtId="0" fontId="6" fillId="0" borderId="13" xfId="1" applyNumberFormat="1" applyFont="1" applyFill="1" applyBorder="1" applyAlignment="1">
      <alignment horizontal="left" vertical="center" wrapText="1"/>
    </xf>
    <xf numFmtId="0" fontId="7" fillId="0" borderId="11" xfId="1" applyNumberFormat="1" applyFont="1" applyFill="1" applyBorder="1" applyAlignment="1">
      <alignment horizontal="left" vertical="top" wrapText="1"/>
    </xf>
    <xf numFmtId="0" fontId="7" fillId="0" borderId="12" xfId="1" applyNumberFormat="1" applyFont="1" applyFill="1" applyBorder="1" applyAlignment="1">
      <alignment horizontal="left" vertical="top" wrapText="1"/>
    </xf>
    <xf numFmtId="0" fontId="7" fillId="0" borderId="13" xfId="1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wrapText="1"/>
    </xf>
    <xf numFmtId="0" fontId="6" fillId="0" borderId="1" xfId="1" applyNumberFormat="1" applyFont="1" applyFill="1" applyBorder="1" applyAlignment="1">
      <alignment wrapText="1"/>
    </xf>
    <xf numFmtId="0" fontId="7" fillId="0" borderId="1" xfId="1" applyNumberFormat="1" applyFont="1" applyFill="1" applyBorder="1" applyAlignment="1">
      <alignment horizontal="left" vertical="top" wrapText="1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10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1" xfId="1" applyNumberFormat="1" applyFont="1" applyFill="1" applyBorder="1" applyAlignment="1">
      <alignment horizontal="left" vertical="center" wrapText="1"/>
    </xf>
    <xf numFmtId="0" fontId="7" fillId="0" borderId="12" xfId="1" applyNumberFormat="1" applyFont="1" applyFill="1" applyBorder="1" applyAlignment="1">
      <alignment horizontal="left" vertical="center" wrapText="1"/>
    </xf>
    <xf numFmtId="0" fontId="7" fillId="0" borderId="13" xfId="1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left" vertical="center" wrapText="1"/>
    </xf>
    <xf numFmtId="0" fontId="10" fillId="0" borderId="12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wrapText="1"/>
    </xf>
    <xf numFmtId="0" fontId="6" fillId="2" borderId="11" xfId="1" applyNumberFormat="1" applyFont="1" applyFill="1" applyBorder="1" applyAlignment="1">
      <alignment horizontal="left" vertical="center" wrapText="1"/>
    </xf>
    <xf numFmtId="0" fontId="6" fillId="0" borderId="11" xfId="1" applyNumberFormat="1" applyFont="1" applyFill="1" applyBorder="1" applyAlignment="1">
      <alignment horizontal="left" vertical="center"/>
    </xf>
    <xf numFmtId="0" fontId="7" fillId="0" borderId="12" xfId="1" applyNumberFormat="1" applyFont="1" applyFill="1" applyBorder="1" applyAlignment="1">
      <alignment horizontal="left" vertical="center"/>
    </xf>
    <xf numFmtId="0" fontId="7" fillId="0" borderId="13" xfId="1" applyNumberFormat="1" applyFont="1" applyFill="1" applyBorder="1" applyAlignment="1">
      <alignment horizontal="left" vertical="center"/>
    </xf>
    <xf numFmtId="0" fontId="7" fillId="0" borderId="11" xfId="1" applyNumberFormat="1" applyFont="1" applyFill="1" applyBorder="1" applyAlignment="1">
      <alignment horizontal="left" wrapText="1"/>
    </xf>
    <xf numFmtId="0" fontId="7" fillId="0" borderId="12" xfId="1" applyNumberFormat="1" applyFont="1" applyFill="1" applyBorder="1" applyAlignment="1">
      <alignment horizontal="left" wrapText="1"/>
    </xf>
    <xf numFmtId="0" fontId="7" fillId="0" borderId="13" xfId="1" applyNumberFormat="1" applyFont="1" applyFill="1" applyBorder="1" applyAlignment="1">
      <alignment horizontal="left" wrapText="1"/>
    </xf>
    <xf numFmtId="0" fontId="6" fillId="2" borderId="11" xfId="1" applyNumberFormat="1" applyFont="1" applyFill="1" applyBorder="1" applyAlignment="1">
      <alignment horizontal="center" vertical="center" wrapText="1"/>
    </xf>
    <xf numFmtId="0" fontId="6" fillId="2" borderId="12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16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7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workbookViewId="0">
      <selection activeCell="J4" sqref="J4"/>
    </sheetView>
  </sheetViews>
  <sheetFormatPr defaultRowHeight="15" x14ac:dyDescent="0.25"/>
  <cols>
    <col min="1" max="1" width="6.5703125" style="1" bestFit="1" customWidth="1"/>
    <col min="2" max="2" width="10" style="12" customWidth="1"/>
    <col min="3" max="3" width="13.28515625" style="12" customWidth="1"/>
    <col min="4" max="4" width="10.5703125" style="13" customWidth="1"/>
    <col min="5" max="5" width="12.5703125" style="14" customWidth="1"/>
    <col min="6" max="6" width="8.5703125" style="15" customWidth="1"/>
    <col min="7" max="9" width="9.28515625" style="1" customWidth="1"/>
  </cols>
  <sheetData>
    <row r="1" spans="1:9" s="2" customFormat="1" ht="18.75" x14ac:dyDescent="0.3">
      <c r="A1" s="3"/>
      <c r="B1" s="4"/>
      <c r="C1" s="4"/>
      <c r="D1" s="5"/>
      <c r="E1" s="6"/>
      <c r="F1" s="7"/>
      <c r="G1" s="8"/>
      <c r="H1" s="8"/>
      <c r="I1" s="8"/>
    </row>
    <row r="2" spans="1:9" s="2" customFormat="1" ht="18.75" customHeight="1" x14ac:dyDescent="0.3">
      <c r="A2" s="115" t="s">
        <v>132</v>
      </c>
      <c r="B2" s="115" t="s">
        <v>1</v>
      </c>
      <c r="C2" s="115" t="s">
        <v>1</v>
      </c>
      <c r="D2" s="115" t="s">
        <v>1</v>
      </c>
      <c r="E2" s="115" t="s">
        <v>1</v>
      </c>
      <c r="F2" s="115" t="s">
        <v>1</v>
      </c>
      <c r="G2" s="115" t="s">
        <v>1</v>
      </c>
      <c r="H2" s="115" t="s">
        <v>1</v>
      </c>
      <c r="I2" s="115" t="s">
        <v>1</v>
      </c>
    </row>
    <row r="3" spans="1:9" s="2" customFormat="1" ht="18.75" customHeight="1" x14ac:dyDescent="0.3">
      <c r="A3" s="115" t="s">
        <v>2</v>
      </c>
      <c r="B3" s="115" t="s">
        <v>2</v>
      </c>
      <c r="C3" s="115" t="s">
        <v>2</v>
      </c>
      <c r="D3" s="115" t="s">
        <v>2</v>
      </c>
      <c r="E3" s="115" t="s">
        <v>2</v>
      </c>
      <c r="F3" s="115" t="s">
        <v>2</v>
      </c>
      <c r="G3" s="115" t="s">
        <v>2</v>
      </c>
      <c r="H3" s="115" t="s">
        <v>2</v>
      </c>
      <c r="I3" s="115" t="s">
        <v>2</v>
      </c>
    </row>
    <row r="4" spans="1:9" s="9" customFormat="1" x14ac:dyDescent="0.25">
      <c r="A4" s="137" t="s">
        <v>3</v>
      </c>
      <c r="B4" s="138" t="s">
        <v>4</v>
      </c>
      <c r="C4" s="138"/>
      <c r="D4" s="138"/>
      <c r="E4" s="138"/>
      <c r="F4" s="58" t="s">
        <v>5</v>
      </c>
      <c r="G4" s="139" t="s">
        <v>0</v>
      </c>
      <c r="H4" s="139" t="s">
        <v>0</v>
      </c>
      <c r="I4" s="139" t="s">
        <v>0</v>
      </c>
    </row>
    <row r="5" spans="1:9" s="9" customFormat="1" ht="28.5" x14ac:dyDescent="0.25">
      <c r="A5" s="137"/>
      <c r="B5" s="138"/>
      <c r="C5" s="138"/>
      <c r="D5" s="138"/>
      <c r="E5" s="138"/>
      <c r="F5" s="58"/>
      <c r="G5" s="16" t="s">
        <v>6</v>
      </c>
      <c r="H5" s="17" t="s">
        <v>7</v>
      </c>
      <c r="I5" s="17" t="s">
        <v>8</v>
      </c>
    </row>
    <row r="6" spans="1:9" s="9" customFormat="1" ht="18" customHeight="1" x14ac:dyDescent="0.25">
      <c r="A6" s="18"/>
      <c r="B6" s="57" t="s">
        <v>9</v>
      </c>
      <c r="C6" s="57"/>
      <c r="D6" s="60"/>
      <c r="E6" s="60"/>
      <c r="F6" s="19" t="s">
        <v>10</v>
      </c>
      <c r="G6" s="20"/>
      <c r="H6" s="20"/>
      <c r="I6" s="21"/>
    </row>
    <row r="7" spans="1:9" s="9" customFormat="1" ht="18" customHeight="1" x14ac:dyDescent="0.25">
      <c r="A7" s="18" t="s">
        <v>11</v>
      </c>
      <c r="B7" s="59" t="s">
        <v>12</v>
      </c>
      <c r="C7" s="59"/>
      <c r="D7" s="60"/>
      <c r="E7" s="60"/>
      <c r="F7" s="22"/>
      <c r="G7" s="23"/>
      <c r="H7" s="23"/>
      <c r="I7" s="21"/>
    </row>
    <row r="8" spans="1:9" s="9" customFormat="1" ht="18" customHeight="1" x14ac:dyDescent="0.25">
      <c r="A8" s="67">
        <v>1</v>
      </c>
      <c r="B8" s="59" t="s">
        <v>13</v>
      </c>
      <c r="C8" s="59"/>
      <c r="D8" s="60"/>
      <c r="E8" s="60"/>
      <c r="F8" s="19" t="s">
        <v>14</v>
      </c>
      <c r="G8" s="20"/>
      <c r="H8" s="24">
        <f>SUM(H9:H14)</f>
        <v>42944</v>
      </c>
      <c r="I8" s="24">
        <f>SUM(I9:I14)</f>
        <v>42944</v>
      </c>
    </row>
    <row r="9" spans="1:9" s="9" customFormat="1" ht="29.25" x14ac:dyDescent="0.25">
      <c r="A9" s="68"/>
      <c r="B9" s="62" t="s">
        <v>15</v>
      </c>
      <c r="C9" s="88" t="s">
        <v>16</v>
      </c>
      <c r="D9" s="89"/>
      <c r="E9" s="25" t="s">
        <v>17</v>
      </c>
      <c r="F9" s="19" t="s">
        <v>14</v>
      </c>
      <c r="G9" s="21"/>
      <c r="H9" s="20">
        <v>38973</v>
      </c>
      <c r="I9" s="26">
        <f t="shared" ref="I9:I14" si="0">H9</f>
        <v>38973</v>
      </c>
    </row>
    <row r="10" spans="1:9" s="9" customFormat="1" x14ac:dyDescent="0.25">
      <c r="A10" s="68"/>
      <c r="B10" s="63"/>
      <c r="C10" s="140"/>
      <c r="D10" s="141"/>
      <c r="E10" s="27" t="s">
        <v>18</v>
      </c>
      <c r="F10" s="19" t="s">
        <v>14</v>
      </c>
      <c r="G10" s="21"/>
      <c r="H10" s="20">
        <v>2108</v>
      </c>
      <c r="I10" s="26">
        <f t="shared" si="0"/>
        <v>2108</v>
      </c>
    </row>
    <row r="11" spans="1:9" s="9" customFormat="1" ht="18" customHeight="1" x14ac:dyDescent="0.25">
      <c r="A11" s="68"/>
      <c r="B11" s="63"/>
      <c r="C11" s="90"/>
      <c r="D11" s="91"/>
      <c r="E11" s="27" t="s">
        <v>19</v>
      </c>
      <c r="F11" s="19" t="s">
        <v>14</v>
      </c>
      <c r="G11" s="21"/>
      <c r="H11" s="20">
        <v>0</v>
      </c>
      <c r="I11" s="26">
        <f t="shared" si="0"/>
        <v>0</v>
      </c>
    </row>
    <row r="12" spans="1:9" s="9" customFormat="1" ht="18" customHeight="1" x14ac:dyDescent="0.25">
      <c r="A12" s="68"/>
      <c r="B12" s="63"/>
      <c r="C12" s="57" t="s">
        <v>20</v>
      </c>
      <c r="D12" s="57"/>
      <c r="E12" s="57"/>
      <c r="F12" s="19" t="s">
        <v>14</v>
      </c>
      <c r="G12" s="21"/>
      <c r="H12" s="20">
        <v>1287</v>
      </c>
      <c r="I12" s="26">
        <f t="shared" si="0"/>
        <v>1287</v>
      </c>
    </row>
    <row r="13" spans="1:9" s="9" customFormat="1" ht="18" customHeight="1" x14ac:dyDescent="0.25">
      <c r="A13" s="68"/>
      <c r="B13" s="63"/>
      <c r="C13" s="112" t="s">
        <v>21</v>
      </c>
      <c r="D13" s="112"/>
      <c r="E13" s="112"/>
      <c r="F13" s="19" t="s">
        <v>14</v>
      </c>
      <c r="G13" s="21"/>
      <c r="H13" s="20">
        <v>576</v>
      </c>
      <c r="I13" s="26">
        <f t="shared" si="0"/>
        <v>576</v>
      </c>
    </row>
    <row r="14" spans="1:9" s="9" customFormat="1" ht="18" customHeight="1" x14ac:dyDescent="0.25">
      <c r="A14" s="69"/>
      <c r="B14" s="87"/>
      <c r="C14" s="47" t="s">
        <v>22</v>
      </c>
      <c r="D14" s="48"/>
      <c r="E14" s="49"/>
      <c r="F14" s="19" t="s">
        <v>14</v>
      </c>
      <c r="G14" s="21"/>
      <c r="H14" s="20">
        <v>0</v>
      </c>
      <c r="I14" s="26">
        <f t="shared" si="0"/>
        <v>0</v>
      </c>
    </row>
    <row r="15" spans="1:9" s="9" customFormat="1" ht="18" customHeight="1" x14ac:dyDescent="0.25">
      <c r="A15" s="67">
        <v>2</v>
      </c>
      <c r="B15" s="142" t="s">
        <v>23</v>
      </c>
      <c r="C15" s="142"/>
      <c r="D15" s="142"/>
      <c r="E15" s="142"/>
      <c r="F15" s="19" t="s">
        <v>14</v>
      </c>
      <c r="G15" s="21"/>
      <c r="H15" s="24">
        <f>SUM(H16:H21)</f>
        <v>18150</v>
      </c>
      <c r="I15" s="24">
        <f>SUM(I16:I20)</f>
        <v>18150</v>
      </c>
    </row>
    <row r="16" spans="1:9" s="9" customFormat="1" ht="18" customHeight="1" x14ac:dyDescent="0.25">
      <c r="A16" s="68"/>
      <c r="B16" s="54" t="s">
        <v>15</v>
      </c>
      <c r="C16" s="109" t="s">
        <v>17</v>
      </c>
      <c r="D16" s="110"/>
      <c r="E16" s="111"/>
      <c r="F16" s="19" t="s">
        <v>14</v>
      </c>
      <c r="G16" s="21"/>
      <c r="H16" s="20">
        <v>16615</v>
      </c>
      <c r="I16" s="26">
        <f>H16</f>
        <v>16615</v>
      </c>
    </row>
    <row r="17" spans="1:9" s="9" customFormat="1" ht="18" customHeight="1" x14ac:dyDescent="0.25">
      <c r="A17" s="68"/>
      <c r="B17" s="55"/>
      <c r="C17" s="109" t="s">
        <v>24</v>
      </c>
      <c r="D17" s="110"/>
      <c r="E17" s="111"/>
      <c r="F17" s="19" t="s">
        <v>14</v>
      </c>
      <c r="G17" s="21"/>
      <c r="H17" s="20">
        <v>1524</v>
      </c>
      <c r="I17" s="26">
        <f>H17</f>
        <v>1524</v>
      </c>
    </row>
    <row r="18" spans="1:9" s="9" customFormat="1" ht="18" customHeight="1" x14ac:dyDescent="0.25">
      <c r="A18" s="68"/>
      <c r="B18" s="55"/>
      <c r="C18" s="109" t="s">
        <v>25</v>
      </c>
      <c r="D18" s="110"/>
      <c r="E18" s="111"/>
      <c r="F18" s="19" t="s">
        <v>14</v>
      </c>
      <c r="G18" s="21"/>
      <c r="H18" s="20">
        <v>0</v>
      </c>
      <c r="I18" s="26">
        <f>H18</f>
        <v>0</v>
      </c>
    </row>
    <row r="19" spans="1:9" s="9" customFormat="1" ht="18" customHeight="1" x14ac:dyDescent="0.25">
      <c r="A19" s="68"/>
      <c r="B19" s="55"/>
      <c r="C19" s="109" t="s">
        <v>26</v>
      </c>
      <c r="D19" s="110"/>
      <c r="E19" s="111"/>
      <c r="F19" s="19" t="s">
        <v>14</v>
      </c>
      <c r="G19" s="21"/>
      <c r="H19" s="20">
        <v>11</v>
      </c>
      <c r="I19" s="26">
        <f>H19</f>
        <v>11</v>
      </c>
    </row>
    <row r="20" spans="1:9" s="9" customFormat="1" ht="18" customHeight="1" x14ac:dyDescent="0.25">
      <c r="A20" s="69"/>
      <c r="B20" s="56"/>
      <c r="C20" s="109" t="s">
        <v>22</v>
      </c>
      <c r="D20" s="110"/>
      <c r="E20" s="111"/>
      <c r="F20" s="19" t="s">
        <v>14</v>
      </c>
      <c r="G20" s="21"/>
      <c r="H20" s="20">
        <v>0</v>
      </c>
      <c r="I20" s="26">
        <f>H20</f>
        <v>0</v>
      </c>
    </row>
    <row r="21" spans="1:9" s="9" customFormat="1" ht="18" customHeight="1" x14ac:dyDescent="0.25">
      <c r="A21" s="67">
        <v>3</v>
      </c>
      <c r="B21" s="64" t="s">
        <v>27</v>
      </c>
      <c r="C21" s="64"/>
      <c r="D21" s="64"/>
      <c r="E21" s="64"/>
      <c r="F21" s="19" t="s">
        <v>14</v>
      </c>
      <c r="G21" s="21"/>
      <c r="H21" s="24">
        <f>SUM(H22:H23)</f>
        <v>0</v>
      </c>
      <c r="I21" s="24">
        <f>SUM(I22:I23)</f>
        <v>0</v>
      </c>
    </row>
    <row r="22" spans="1:9" s="9" customFormat="1" ht="18" customHeight="1" x14ac:dyDescent="0.25">
      <c r="A22" s="68"/>
      <c r="B22" s="61" t="s">
        <v>15</v>
      </c>
      <c r="C22" s="114" t="s">
        <v>28</v>
      </c>
      <c r="D22" s="114"/>
      <c r="E22" s="114"/>
      <c r="F22" s="19" t="s">
        <v>14</v>
      </c>
      <c r="G22" s="21"/>
      <c r="H22" s="20"/>
      <c r="I22" s="26">
        <f>H22</f>
        <v>0</v>
      </c>
    </row>
    <row r="23" spans="1:9" s="9" customFormat="1" ht="18" customHeight="1" x14ac:dyDescent="0.25">
      <c r="A23" s="69"/>
      <c r="B23" s="61"/>
      <c r="C23" s="114" t="s">
        <v>29</v>
      </c>
      <c r="D23" s="114"/>
      <c r="E23" s="114"/>
      <c r="F23" s="19" t="s">
        <v>14</v>
      </c>
      <c r="G23" s="21"/>
      <c r="H23" s="20"/>
      <c r="I23" s="26">
        <f>H23</f>
        <v>0</v>
      </c>
    </row>
    <row r="24" spans="1:9" s="10" customFormat="1" ht="18" customHeight="1" x14ac:dyDescent="0.25">
      <c r="A24" s="28">
        <v>4</v>
      </c>
      <c r="B24" s="106" t="s">
        <v>30</v>
      </c>
      <c r="C24" s="107"/>
      <c r="D24" s="107"/>
      <c r="E24" s="108"/>
      <c r="F24" s="19" t="s">
        <v>14</v>
      </c>
      <c r="G24" s="21"/>
      <c r="H24" s="20">
        <v>0</v>
      </c>
      <c r="I24" s="26">
        <f t="shared" ref="I24:I97" si="1">H24</f>
        <v>0</v>
      </c>
    </row>
    <row r="25" spans="1:9" s="10" customFormat="1" ht="18" customHeight="1" x14ac:dyDescent="0.25">
      <c r="A25" s="116">
        <v>5</v>
      </c>
      <c r="B25" s="106" t="s">
        <v>31</v>
      </c>
      <c r="C25" s="107"/>
      <c r="D25" s="107"/>
      <c r="E25" s="108"/>
      <c r="F25" s="19" t="s">
        <v>14</v>
      </c>
      <c r="G25" s="21"/>
      <c r="H25" s="24">
        <v>8</v>
      </c>
      <c r="I25" s="24">
        <f>SUM(I26:I29)</f>
        <v>0</v>
      </c>
    </row>
    <row r="26" spans="1:9" s="10" customFormat="1" ht="18" customHeight="1" x14ac:dyDescent="0.25">
      <c r="A26" s="117"/>
      <c r="B26" s="119" t="s">
        <v>15</v>
      </c>
      <c r="C26" s="120" t="s">
        <v>32</v>
      </c>
      <c r="D26" s="121"/>
      <c r="E26" s="122"/>
      <c r="F26" s="19" t="s">
        <v>14</v>
      </c>
      <c r="G26" s="21"/>
      <c r="H26" s="20"/>
      <c r="I26" s="26">
        <f t="shared" si="1"/>
        <v>0</v>
      </c>
    </row>
    <row r="27" spans="1:9" s="10" customFormat="1" ht="18" customHeight="1" x14ac:dyDescent="0.25">
      <c r="A27" s="117"/>
      <c r="B27" s="119"/>
      <c r="C27" s="120" t="s">
        <v>33</v>
      </c>
      <c r="D27" s="121"/>
      <c r="E27" s="122"/>
      <c r="F27" s="19" t="s">
        <v>14</v>
      </c>
      <c r="G27" s="21"/>
      <c r="H27" s="20"/>
      <c r="I27" s="26">
        <f t="shared" si="1"/>
        <v>0</v>
      </c>
    </row>
    <row r="28" spans="1:9" s="10" customFormat="1" ht="18" customHeight="1" x14ac:dyDescent="0.25">
      <c r="A28" s="117"/>
      <c r="B28" s="119"/>
      <c r="C28" s="120" t="s">
        <v>34</v>
      </c>
      <c r="D28" s="121"/>
      <c r="E28" s="122"/>
      <c r="F28" s="19" t="s">
        <v>14</v>
      </c>
      <c r="G28" s="21"/>
      <c r="H28" s="20"/>
      <c r="I28" s="26">
        <f t="shared" si="1"/>
        <v>0</v>
      </c>
    </row>
    <row r="29" spans="1:9" s="10" customFormat="1" ht="18" customHeight="1" x14ac:dyDescent="0.25">
      <c r="A29" s="118"/>
      <c r="B29" s="119"/>
      <c r="C29" s="120" t="s">
        <v>35</v>
      </c>
      <c r="D29" s="121"/>
      <c r="E29" s="122"/>
      <c r="F29" s="19" t="s">
        <v>14</v>
      </c>
      <c r="G29" s="21"/>
      <c r="H29" s="20"/>
      <c r="I29" s="26">
        <f t="shared" si="1"/>
        <v>0</v>
      </c>
    </row>
    <row r="30" spans="1:9" s="9" customFormat="1" ht="18" customHeight="1" x14ac:dyDescent="0.25">
      <c r="A30" s="28">
        <v>6</v>
      </c>
      <c r="B30" s="59" t="s">
        <v>36</v>
      </c>
      <c r="C30" s="59"/>
      <c r="D30" s="59"/>
      <c r="E30" s="59"/>
      <c r="F30" s="19" t="s">
        <v>14</v>
      </c>
      <c r="G30" s="20"/>
      <c r="H30" s="20"/>
      <c r="I30" s="26">
        <f t="shared" si="1"/>
        <v>0</v>
      </c>
    </row>
    <row r="31" spans="1:9" s="9" customFormat="1" ht="18" customHeight="1" x14ac:dyDescent="0.25">
      <c r="A31" s="28">
        <v>7</v>
      </c>
      <c r="B31" s="59" t="s">
        <v>37</v>
      </c>
      <c r="C31" s="59"/>
      <c r="D31" s="113"/>
      <c r="E31" s="113"/>
      <c r="F31" s="19" t="s">
        <v>38</v>
      </c>
      <c r="G31" s="20"/>
      <c r="H31" s="24">
        <v>13885</v>
      </c>
      <c r="I31" s="24">
        <f>SUM(I37,I39,I41,I43,I45,I47)</f>
        <v>13885</v>
      </c>
    </row>
    <row r="32" spans="1:9" s="9" customFormat="1" ht="18" customHeight="1" x14ac:dyDescent="0.25">
      <c r="A32" s="28">
        <v>8</v>
      </c>
      <c r="B32" s="59" t="s">
        <v>39</v>
      </c>
      <c r="C32" s="59"/>
      <c r="D32" s="113"/>
      <c r="E32" s="113"/>
      <c r="F32" s="19" t="s">
        <v>38</v>
      </c>
      <c r="G32" s="29">
        <f>IF(G34=0,0,G31/G34)</f>
        <v>0</v>
      </c>
      <c r="H32" s="29">
        <v>10.27</v>
      </c>
      <c r="I32" s="29">
        <f>IF(I34=0,0,I31/I34)</f>
        <v>10.269970414201184</v>
      </c>
    </row>
    <row r="33" spans="1:9" s="9" customFormat="1" ht="18" customHeight="1" x14ac:dyDescent="0.25">
      <c r="A33" s="28">
        <v>9</v>
      </c>
      <c r="B33" s="59" t="s">
        <v>40</v>
      </c>
      <c r="C33" s="59"/>
      <c r="D33" s="60"/>
      <c r="E33" s="60"/>
      <c r="F33" s="30" t="s">
        <v>41</v>
      </c>
      <c r="G33" s="29">
        <f>IF(G6=0,0,G31/(G6*30)%/12)</f>
        <v>0</v>
      </c>
      <c r="H33" s="29">
        <f>IF($G6=0,0,H31/($G6*30)%)</f>
        <v>0</v>
      </c>
      <c r="I33" s="29">
        <f>IF($G6=0,0,I31/($G6*30)%)</f>
        <v>0</v>
      </c>
    </row>
    <row r="34" spans="1:9" s="9" customFormat="1" ht="17.25" customHeight="1" x14ac:dyDescent="0.25">
      <c r="A34" s="67">
        <v>10</v>
      </c>
      <c r="B34" s="83" t="s">
        <v>42</v>
      </c>
      <c r="C34" s="84"/>
      <c r="D34" s="103"/>
      <c r="E34" s="31" t="s">
        <v>43</v>
      </c>
      <c r="F34" s="19" t="s">
        <v>14</v>
      </c>
      <c r="G34" s="20"/>
      <c r="H34" s="24">
        <v>1352</v>
      </c>
      <c r="I34" s="24">
        <f>SUM(I36,I38,I40,I42,I44,I46)</f>
        <v>1352</v>
      </c>
    </row>
    <row r="35" spans="1:9" s="9" customFormat="1" ht="17.25" customHeight="1" x14ac:dyDescent="0.25">
      <c r="A35" s="68"/>
      <c r="B35" s="85"/>
      <c r="C35" s="86"/>
      <c r="D35" s="104"/>
      <c r="E35" s="31" t="s">
        <v>44</v>
      </c>
      <c r="F35" s="19" t="s">
        <v>38</v>
      </c>
      <c r="G35" s="21"/>
      <c r="H35" s="24">
        <v>13885</v>
      </c>
      <c r="I35" s="24">
        <f>SUM(I37,I39,I41,I43,I45,I47)</f>
        <v>13885</v>
      </c>
    </row>
    <row r="36" spans="1:9" s="9" customFormat="1" ht="17.25" customHeight="1" x14ac:dyDescent="0.25">
      <c r="A36" s="68"/>
      <c r="B36" s="101" t="s">
        <v>45</v>
      </c>
      <c r="C36" s="65" t="s">
        <v>46</v>
      </c>
      <c r="D36" s="62" t="s">
        <v>17</v>
      </c>
      <c r="E36" s="31" t="s">
        <v>43</v>
      </c>
      <c r="F36" s="19" t="s">
        <v>14</v>
      </c>
      <c r="G36" s="21"/>
      <c r="H36" s="20">
        <v>1053</v>
      </c>
      <c r="I36" s="26">
        <f t="shared" si="1"/>
        <v>1053</v>
      </c>
    </row>
    <row r="37" spans="1:9" s="9" customFormat="1" ht="17.25" customHeight="1" x14ac:dyDescent="0.25">
      <c r="A37" s="68"/>
      <c r="B37" s="102"/>
      <c r="C37" s="65"/>
      <c r="D37" s="87"/>
      <c r="E37" s="31" t="s">
        <v>44</v>
      </c>
      <c r="F37" s="19" t="s">
        <v>38</v>
      </c>
      <c r="G37" s="21"/>
      <c r="H37" s="20">
        <v>8645</v>
      </c>
      <c r="I37" s="26">
        <f t="shared" si="1"/>
        <v>8645</v>
      </c>
    </row>
    <row r="38" spans="1:9" s="9" customFormat="1" ht="17.25" customHeight="1" x14ac:dyDescent="0.25">
      <c r="A38" s="68"/>
      <c r="B38" s="102"/>
      <c r="C38" s="65"/>
      <c r="D38" s="101" t="s">
        <v>18</v>
      </c>
      <c r="E38" s="31" t="s">
        <v>43</v>
      </c>
      <c r="F38" s="19" t="s">
        <v>14</v>
      </c>
      <c r="G38" s="21"/>
      <c r="H38" s="20">
        <v>0</v>
      </c>
      <c r="I38" s="26">
        <f t="shared" si="1"/>
        <v>0</v>
      </c>
    </row>
    <row r="39" spans="1:9" s="9" customFormat="1" ht="17.25" customHeight="1" x14ac:dyDescent="0.25">
      <c r="A39" s="68"/>
      <c r="B39" s="102"/>
      <c r="C39" s="65"/>
      <c r="D39" s="105"/>
      <c r="E39" s="31" t="s">
        <v>44</v>
      </c>
      <c r="F39" s="19" t="s">
        <v>38</v>
      </c>
      <c r="G39" s="21"/>
      <c r="H39" s="20">
        <v>0</v>
      </c>
      <c r="I39" s="26">
        <f t="shared" si="1"/>
        <v>0</v>
      </c>
    </row>
    <row r="40" spans="1:9" s="9" customFormat="1" ht="17.25" customHeight="1" x14ac:dyDescent="0.25">
      <c r="A40" s="68"/>
      <c r="B40" s="102"/>
      <c r="C40" s="65"/>
      <c r="D40" s="32" t="s">
        <v>19</v>
      </c>
      <c r="E40" s="33" t="s">
        <v>43</v>
      </c>
      <c r="F40" s="19" t="s">
        <v>14</v>
      </c>
      <c r="G40" s="21"/>
      <c r="H40" s="20">
        <v>0</v>
      </c>
      <c r="I40" s="26">
        <f t="shared" si="1"/>
        <v>0</v>
      </c>
    </row>
    <row r="41" spans="1:9" s="9" customFormat="1" ht="17.25" customHeight="1" x14ac:dyDescent="0.25">
      <c r="A41" s="67">
        <v>10</v>
      </c>
      <c r="B41" s="102"/>
      <c r="C41" s="65"/>
      <c r="D41" s="32" t="s">
        <v>19</v>
      </c>
      <c r="E41" s="31" t="s">
        <v>44</v>
      </c>
      <c r="F41" s="19" t="s">
        <v>38</v>
      </c>
      <c r="G41" s="21"/>
      <c r="H41" s="20">
        <v>0</v>
      </c>
      <c r="I41" s="26">
        <f t="shared" si="1"/>
        <v>0</v>
      </c>
    </row>
    <row r="42" spans="1:9" s="9" customFormat="1" ht="17.25" customHeight="1" x14ac:dyDescent="0.25">
      <c r="A42" s="68"/>
      <c r="B42" s="101" t="s">
        <v>45</v>
      </c>
      <c r="C42" s="65" t="s">
        <v>47</v>
      </c>
      <c r="D42" s="65"/>
      <c r="E42" s="31" t="s">
        <v>43</v>
      </c>
      <c r="F42" s="19" t="s">
        <v>14</v>
      </c>
      <c r="G42" s="21"/>
      <c r="H42" s="20">
        <v>1</v>
      </c>
      <c r="I42" s="26">
        <f t="shared" si="1"/>
        <v>1</v>
      </c>
    </row>
    <row r="43" spans="1:9" s="9" customFormat="1" ht="17.25" customHeight="1" x14ac:dyDescent="0.25">
      <c r="A43" s="68"/>
      <c r="B43" s="102"/>
      <c r="C43" s="65"/>
      <c r="D43" s="65"/>
      <c r="E43" s="31" t="s">
        <v>44</v>
      </c>
      <c r="F43" s="19" t="s">
        <v>38</v>
      </c>
      <c r="G43" s="21"/>
      <c r="H43" s="20">
        <v>1</v>
      </c>
      <c r="I43" s="26">
        <f t="shared" si="1"/>
        <v>1</v>
      </c>
    </row>
    <row r="44" spans="1:9" s="9" customFormat="1" ht="17.25" customHeight="1" x14ac:dyDescent="0.25">
      <c r="A44" s="68"/>
      <c r="B44" s="102"/>
      <c r="C44" s="65" t="s">
        <v>26</v>
      </c>
      <c r="D44" s="65"/>
      <c r="E44" s="31" t="s">
        <v>43</v>
      </c>
      <c r="F44" s="19" t="s">
        <v>14</v>
      </c>
      <c r="G44" s="21"/>
      <c r="H44" s="20">
        <v>298</v>
      </c>
      <c r="I44" s="26">
        <f t="shared" si="1"/>
        <v>298</v>
      </c>
    </row>
    <row r="45" spans="1:9" s="9" customFormat="1" ht="17.25" customHeight="1" x14ac:dyDescent="0.25">
      <c r="A45" s="68"/>
      <c r="B45" s="102"/>
      <c r="C45" s="65"/>
      <c r="D45" s="65"/>
      <c r="E45" s="31" t="s">
        <v>44</v>
      </c>
      <c r="F45" s="19" t="s">
        <v>38</v>
      </c>
      <c r="G45" s="21"/>
      <c r="H45" s="20">
        <v>5239</v>
      </c>
      <c r="I45" s="26">
        <f t="shared" si="1"/>
        <v>5239</v>
      </c>
    </row>
    <row r="46" spans="1:9" s="9" customFormat="1" ht="17.25" customHeight="1" x14ac:dyDescent="0.25">
      <c r="A46" s="68"/>
      <c r="B46" s="102"/>
      <c r="C46" s="88" t="s">
        <v>22</v>
      </c>
      <c r="D46" s="89"/>
      <c r="E46" s="31" t="s">
        <v>43</v>
      </c>
      <c r="F46" s="19" t="s">
        <v>14</v>
      </c>
      <c r="G46" s="21"/>
      <c r="H46" s="20">
        <v>0</v>
      </c>
      <c r="I46" s="26">
        <f t="shared" si="1"/>
        <v>0</v>
      </c>
    </row>
    <row r="47" spans="1:9" s="9" customFormat="1" ht="17.25" customHeight="1" x14ac:dyDescent="0.25">
      <c r="A47" s="68"/>
      <c r="B47" s="102"/>
      <c r="C47" s="90"/>
      <c r="D47" s="91"/>
      <c r="E47" s="31" t="s">
        <v>44</v>
      </c>
      <c r="F47" s="19" t="s">
        <v>38</v>
      </c>
      <c r="G47" s="21"/>
      <c r="H47" s="20">
        <v>0</v>
      </c>
      <c r="I47" s="26">
        <f t="shared" si="1"/>
        <v>0</v>
      </c>
    </row>
    <row r="48" spans="1:9" s="9" customFormat="1" ht="18" customHeight="1" x14ac:dyDescent="0.25">
      <c r="A48" s="58">
        <v>11</v>
      </c>
      <c r="B48" s="83" t="s">
        <v>48</v>
      </c>
      <c r="C48" s="84"/>
      <c r="D48" s="103"/>
      <c r="E48" s="34" t="s">
        <v>43</v>
      </c>
      <c r="F48" s="19" t="s">
        <v>14</v>
      </c>
      <c r="G48" s="21"/>
      <c r="H48" s="35">
        <f>SUM(H50,H52)</f>
        <v>0</v>
      </c>
      <c r="I48" s="35">
        <f>SUM(I50,I52)</f>
        <v>0</v>
      </c>
    </row>
    <row r="49" spans="1:9" s="9" customFormat="1" ht="18" customHeight="1" x14ac:dyDescent="0.25">
      <c r="A49" s="58"/>
      <c r="B49" s="85"/>
      <c r="C49" s="86"/>
      <c r="D49" s="104"/>
      <c r="E49" s="34" t="s">
        <v>44</v>
      </c>
      <c r="F49" s="19" t="s">
        <v>38</v>
      </c>
      <c r="G49" s="21"/>
      <c r="H49" s="35">
        <f>SUM(H51,H53)</f>
        <v>0</v>
      </c>
      <c r="I49" s="35">
        <f>SUM(I51,I53)</f>
        <v>0</v>
      </c>
    </row>
    <row r="50" spans="1:9" s="9" customFormat="1" ht="16.5" customHeight="1" x14ac:dyDescent="0.25">
      <c r="A50" s="58"/>
      <c r="B50" s="65" t="s">
        <v>15</v>
      </c>
      <c r="C50" s="65" t="s">
        <v>49</v>
      </c>
      <c r="D50" s="65"/>
      <c r="E50" s="34" t="s">
        <v>43</v>
      </c>
      <c r="F50" s="19" t="s">
        <v>14</v>
      </c>
      <c r="G50" s="21"/>
      <c r="H50" s="20"/>
      <c r="I50" s="26">
        <f>H50</f>
        <v>0</v>
      </c>
    </row>
    <row r="51" spans="1:9" s="9" customFormat="1" ht="16.5" customHeight="1" x14ac:dyDescent="0.25">
      <c r="A51" s="58"/>
      <c r="B51" s="65"/>
      <c r="C51" s="65"/>
      <c r="D51" s="65"/>
      <c r="E51" s="34" t="s">
        <v>44</v>
      </c>
      <c r="F51" s="19" t="s">
        <v>38</v>
      </c>
      <c r="G51" s="21"/>
      <c r="H51" s="20"/>
      <c r="I51" s="26">
        <f>H51</f>
        <v>0</v>
      </c>
    </row>
    <row r="52" spans="1:9" s="9" customFormat="1" ht="16.5" customHeight="1" x14ac:dyDescent="0.25">
      <c r="A52" s="58"/>
      <c r="B52" s="65"/>
      <c r="C52" s="65" t="s">
        <v>50</v>
      </c>
      <c r="D52" s="65"/>
      <c r="E52" s="34" t="s">
        <v>43</v>
      </c>
      <c r="F52" s="19" t="s">
        <v>14</v>
      </c>
      <c r="G52" s="21"/>
      <c r="H52" s="20"/>
      <c r="I52" s="26">
        <f>H52</f>
        <v>0</v>
      </c>
    </row>
    <row r="53" spans="1:9" s="9" customFormat="1" ht="16.5" customHeight="1" x14ac:dyDescent="0.25">
      <c r="A53" s="58"/>
      <c r="B53" s="65"/>
      <c r="C53" s="65"/>
      <c r="D53" s="65"/>
      <c r="E53" s="34" t="s">
        <v>44</v>
      </c>
      <c r="F53" s="19" t="s">
        <v>38</v>
      </c>
      <c r="G53" s="21"/>
      <c r="H53" s="20"/>
      <c r="I53" s="26">
        <f>H53</f>
        <v>0</v>
      </c>
    </row>
    <row r="54" spans="1:9" s="10" customFormat="1" ht="16.5" customHeight="1" x14ac:dyDescent="0.25">
      <c r="A54" s="67">
        <v>12</v>
      </c>
      <c r="B54" s="64" t="s">
        <v>51</v>
      </c>
      <c r="C54" s="64"/>
      <c r="D54" s="64"/>
      <c r="E54" s="36" t="s">
        <v>43</v>
      </c>
      <c r="F54" s="19" t="s">
        <v>14</v>
      </c>
      <c r="G54" s="21"/>
      <c r="H54" s="24">
        <v>249</v>
      </c>
      <c r="I54" s="24">
        <f>SUM(I56,I58,I60,I62,I64)</f>
        <v>249</v>
      </c>
    </row>
    <row r="55" spans="1:9" s="10" customFormat="1" ht="16.5" customHeight="1" x14ac:dyDescent="0.25">
      <c r="A55" s="68"/>
      <c r="B55" s="64"/>
      <c r="C55" s="64"/>
      <c r="D55" s="64"/>
      <c r="E55" s="36" t="s">
        <v>44</v>
      </c>
      <c r="F55" s="19" t="s">
        <v>38</v>
      </c>
      <c r="G55" s="21"/>
      <c r="H55" s="24">
        <v>2845</v>
      </c>
      <c r="I55" s="24">
        <f>SUM(I57,I59,I61,I63,I65)</f>
        <v>2845</v>
      </c>
    </row>
    <row r="56" spans="1:9" s="9" customFormat="1" ht="16.5" customHeight="1" x14ac:dyDescent="0.25">
      <c r="A56" s="68"/>
      <c r="B56" s="65" t="s">
        <v>15</v>
      </c>
      <c r="C56" s="62" t="s">
        <v>46</v>
      </c>
      <c r="D56" s="62" t="s">
        <v>17</v>
      </c>
      <c r="E56" s="34" t="s">
        <v>43</v>
      </c>
      <c r="F56" s="19" t="s">
        <v>14</v>
      </c>
      <c r="G56" s="21"/>
      <c r="H56" s="20">
        <v>218</v>
      </c>
      <c r="I56" s="26">
        <f t="shared" si="1"/>
        <v>218</v>
      </c>
    </row>
    <row r="57" spans="1:9" s="9" customFormat="1" ht="16.5" customHeight="1" x14ac:dyDescent="0.25">
      <c r="A57" s="68"/>
      <c r="B57" s="65"/>
      <c r="C57" s="63"/>
      <c r="D57" s="87"/>
      <c r="E57" s="34" t="s">
        <v>44</v>
      </c>
      <c r="F57" s="19" t="s">
        <v>38</v>
      </c>
      <c r="G57" s="21"/>
      <c r="H57" s="20">
        <v>2135</v>
      </c>
      <c r="I57" s="26">
        <f t="shared" si="1"/>
        <v>2135</v>
      </c>
    </row>
    <row r="58" spans="1:9" s="9" customFormat="1" ht="16.5" customHeight="1" x14ac:dyDescent="0.25">
      <c r="A58" s="68"/>
      <c r="B58" s="65"/>
      <c r="C58" s="63"/>
      <c r="D58" s="62" t="s">
        <v>18</v>
      </c>
      <c r="E58" s="34" t="s">
        <v>43</v>
      </c>
      <c r="F58" s="19" t="s">
        <v>14</v>
      </c>
      <c r="G58" s="21"/>
      <c r="H58" s="20">
        <v>0</v>
      </c>
      <c r="I58" s="26">
        <f t="shared" si="1"/>
        <v>0</v>
      </c>
    </row>
    <row r="59" spans="1:9" s="9" customFormat="1" ht="16.5" customHeight="1" x14ac:dyDescent="0.25">
      <c r="A59" s="68"/>
      <c r="B59" s="65"/>
      <c r="C59" s="63"/>
      <c r="D59" s="87"/>
      <c r="E59" s="34" t="s">
        <v>44</v>
      </c>
      <c r="F59" s="19" t="s">
        <v>38</v>
      </c>
      <c r="G59" s="21"/>
      <c r="H59" s="20">
        <v>0</v>
      </c>
      <c r="I59" s="26">
        <f t="shared" si="1"/>
        <v>0</v>
      </c>
    </row>
    <row r="60" spans="1:9" s="9" customFormat="1" ht="16.5" customHeight="1" x14ac:dyDescent="0.25">
      <c r="A60" s="68"/>
      <c r="B60" s="65"/>
      <c r="C60" s="63"/>
      <c r="D60" s="62" t="s">
        <v>19</v>
      </c>
      <c r="E60" s="25" t="s">
        <v>43</v>
      </c>
      <c r="F60" s="19" t="s">
        <v>14</v>
      </c>
      <c r="G60" s="21"/>
      <c r="H60" s="20">
        <v>0</v>
      </c>
      <c r="I60" s="26">
        <f t="shared" si="1"/>
        <v>0</v>
      </c>
    </row>
    <row r="61" spans="1:9" s="9" customFormat="1" ht="16.5" customHeight="1" x14ac:dyDescent="0.25">
      <c r="A61" s="68"/>
      <c r="B61" s="65"/>
      <c r="C61" s="87"/>
      <c r="D61" s="87"/>
      <c r="E61" s="34" t="s">
        <v>44</v>
      </c>
      <c r="F61" s="19" t="s">
        <v>38</v>
      </c>
      <c r="G61" s="21"/>
      <c r="H61" s="20">
        <v>0</v>
      </c>
      <c r="I61" s="26">
        <f t="shared" si="1"/>
        <v>0</v>
      </c>
    </row>
    <row r="62" spans="1:9" s="9" customFormat="1" ht="16.5" customHeight="1" x14ac:dyDescent="0.25">
      <c r="A62" s="68"/>
      <c r="B62" s="65"/>
      <c r="C62" s="88" t="s">
        <v>26</v>
      </c>
      <c r="D62" s="89"/>
      <c r="E62" s="34" t="s">
        <v>43</v>
      </c>
      <c r="F62" s="19" t="s">
        <v>14</v>
      </c>
      <c r="G62" s="21"/>
      <c r="H62" s="20">
        <v>31</v>
      </c>
      <c r="I62" s="26">
        <f t="shared" si="1"/>
        <v>31</v>
      </c>
    </row>
    <row r="63" spans="1:9" s="9" customFormat="1" ht="16.5" customHeight="1" x14ac:dyDescent="0.25">
      <c r="A63" s="68"/>
      <c r="B63" s="65"/>
      <c r="C63" s="90"/>
      <c r="D63" s="91"/>
      <c r="E63" s="34" t="s">
        <v>44</v>
      </c>
      <c r="F63" s="19" t="s">
        <v>38</v>
      </c>
      <c r="G63" s="21"/>
      <c r="H63" s="20">
        <v>710</v>
      </c>
      <c r="I63" s="26">
        <f t="shared" si="1"/>
        <v>710</v>
      </c>
    </row>
    <row r="64" spans="1:9" s="9" customFormat="1" ht="16.5" customHeight="1" x14ac:dyDescent="0.25">
      <c r="A64" s="68"/>
      <c r="B64" s="65"/>
      <c r="C64" s="88" t="s">
        <v>22</v>
      </c>
      <c r="D64" s="89"/>
      <c r="E64" s="25" t="s">
        <v>43</v>
      </c>
      <c r="F64" s="19" t="s">
        <v>14</v>
      </c>
      <c r="G64" s="21"/>
      <c r="H64" s="20">
        <v>0</v>
      </c>
      <c r="I64" s="26">
        <f t="shared" si="1"/>
        <v>0</v>
      </c>
    </row>
    <row r="65" spans="1:9" s="9" customFormat="1" ht="16.5" customHeight="1" x14ac:dyDescent="0.25">
      <c r="A65" s="69"/>
      <c r="B65" s="65"/>
      <c r="C65" s="90"/>
      <c r="D65" s="91"/>
      <c r="E65" s="34" t="s">
        <v>44</v>
      </c>
      <c r="F65" s="19" t="s">
        <v>38</v>
      </c>
      <c r="G65" s="21"/>
      <c r="H65" s="20">
        <v>0</v>
      </c>
      <c r="I65" s="26">
        <f t="shared" si="1"/>
        <v>0</v>
      </c>
    </row>
    <row r="66" spans="1:9" s="9" customFormat="1" ht="16.5" customHeight="1" x14ac:dyDescent="0.25">
      <c r="A66" s="58">
        <v>13</v>
      </c>
      <c r="B66" s="50" t="s">
        <v>52</v>
      </c>
      <c r="C66" s="50"/>
      <c r="D66" s="50"/>
      <c r="E66" s="25" t="s">
        <v>43</v>
      </c>
      <c r="F66" s="19" t="s">
        <v>14</v>
      </c>
      <c r="G66" s="20"/>
      <c r="H66" s="20">
        <v>211</v>
      </c>
      <c r="I66" s="26">
        <f>H66</f>
        <v>211</v>
      </c>
    </row>
    <row r="67" spans="1:9" s="9" customFormat="1" ht="16.5" customHeight="1" x14ac:dyDescent="0.25">
      <c r="A67" s="70"/>
      <c r="B67" s="50"/>
      <c r="C67" s="50"/>
      <c r="D67" s="50"/>
      <c r="E67" s="34" t="s">
        <v>44</v>
      </c>
      <c r="F67" s="19" t="s">
        <v>38</v>
      </c>
      <c r="G67" s="20"/>
      <c r="H67" s="20">
        <v>4840</v>
      </c>
      <c r="I67" s="26">
        <f>H67</f>
        <v>4840</v>
      </c>
    </row>
    <row r="68" spans="1:9" s="9" customFormat="1" ht="15.75" customHeight="1" x14ac:dyDescent="0.25">
      <c r="A68" s="98">
        <v>14</v>
      </c>
      <c r="B68" s="83" t="s">
        <v>53</v>
      </c>
      <c r="C68" s="84"/>
      <c r="D68" s="84"/>
      <c r="E68" s="25" t="s">
        <v>43</v>
      </c>
      <c r="F68" s="19" t="s">
        <v>14</v>
      </c>
      <c r="G68" s="21"/>
      <c r="H68" s="37">
        <f>SUM(H70,H72)</f>
        <v>0</v>
      </c>
      <c r="I68" s="37">
        <f>SUM(I70,I72)</f>
        <v>0</v>
      </c>
    </row>
    <row r="69" spans="1:9" s="9" customFormat="1" ht="29.25" x14ac:dyDescent="0.25">
      <c r="A69" s="99"/>
      <c r="B69" s="85"/>
      <c r="C69" s="86"/>
      <c r="D69" s="86"/>
      <c r="E69" s="34" t="s">
        <v>44</v>
      </c>
      <c r="F69" s="19" t="s">
        <v>38</v>
      </c>
      <c r="G69" s="21"/>
      <c r="H69" s="37">
        <f>SUM(H71,H73)</f>
        <v>0</v>
      </c>
      <c r="I69" s="37">
        <f>SUM(I71,I73)</f>
        <v>0</v>
      </c>
    </row>
    <row r="70" spans="1:9" s="9" customFormat="1" x14ac:dyDescent="0.25">
      <c r="A70" s="99"/>
      <c r="B70" s="62" t="s">
        <v>15</v>
      </c>
      <c r="C70" s="88" t="s">
        <v>54</v>
      </c>
      <c r="D70" s="89"/>
      <c r="E70" s="34" t="s">
        <v>43</v>
      </c>
      <c r="F70" s="19" t="s">
        <v>14</v>
      </c>
      <c r="G70" s="21"/>
      <c r="H70" s="20"/>
      <c r="I70" s="26">
        <f>H70</f>
        <v>0</v>
      </c>
    </row>
    <row r="71" spans="1:9" s="9" customFormat="1" ht="29.25" x14ac:dyDescent="0.25">
      <c r="A71" s="99"/>
      <c r="B71" s="63"/>
      <c r="C71" s="90"/>
      <c r="D71" s="91"/>
      <c r="E71" s="34" t="s">
        <v>44</v>
      </c>
      <c r="F71" s="19" t="s">
        <v>38</v>
      </c>
      <c r="G71" s="21"/>
      <c r="H71" s="20"/>
      <c r="I71" s="26">
        <f>H71</f>
        <v>0</v>
      </c>
    </row>
    <row r="72" spans="1:9" s="9" customFormat="1" x14ac:dyDescent="0.25">
      <c r="A72" s="99"/>
      <c r="B72" s="63"/>
      <c r="C72" s="88" t="s">
        <v>55</v>
      </c>
      <c r="D72" s="89"/>
      <c r="E72" s="34" t="s">
        <v>43</v>
      </c>
      <c r="F72" s="19" t="s">
        <v>14</v>
      </c>
      <c r="G72" s="21"/>
      <c r="H72" s="20"/>
      <c r="I72" s="26">
        <f>H72</f>
        <v>0</v>
      </c>
    </row>
    <row r="73" spans="1:9" s="9" customFormat="1" ht="29.25" x14ac:dyDescent="0.25">
      <c r="A73" s="100"/>
      <c r="B73" s="87"/>
      <c r="C73" s="90"/>
      <c r="D73" s="91"/>
      <c r="E73" s="34" t="s">
        <v>44</v>
      </c>
      <c r="F73" s="19" t="s">
        <v>38</v>
      </c>
      <c r="G73" s="21"/>
      <c r="H73" s="20"/>
      <c r="I73" s="26">
        <f>H73</f>
        <v>0</v>
      </c>
    </row>
    <row r="74" spans="1:9" s="10" customFormat="1" ht="16.5" customHeight="1" x14ac:dyDescent="0.25">
      <c r="A74" s="67">
        <v>15</v>
      </c>
      <c r="B74" s="92" t="s">
        <v>56</v>
      </c>
      <c r="C74" s="93"/>
      <c r="D74" s="94"/>
      <c r="E74" s="36" t="s">
        <v>43</v>
      </c>
      <c r="F74" s="19" t="s">
        <v>14</v>
      </c>
      <c r="G74" s="21"/>
      <c r="H74" s="24">
        <v>54</v>
      </c>
      <c r="I74" s="24">
        <f>SUM(I76,I78,I80,I82,I84)</f>
        <v>660</v>
      </c>
    </row>
    <row r="75" spans="1:9" s="10" customFormat="1" ht="16.5" customHeight="1" x14ac:dyDescent="0.25">
      <c r="A75" s="68"/>
      <c r="B75" s="95"/>
      <c r="C75" s="96"/>
      <c r="D75" s="97"/>
      <c r="E75" s="36" t="s">
        <v>44</v>
      </c>
      <c r="F75" s="38" t="s">
        <v>38</v>
      </c>
      <c r="G75" s="21"/>
      <c r="H75" s="24">
        <v>638</v>
      </c>
      <c r="I75" s="24">
        <f>SUM(I77,I79,I81,I83,I85)</f>
        <v>6056</v>
      </c>
    </row>
    <row r="76" spans="1:9" s="9" customFormat="1" ht="16.5" customHeight="1" x14ac:dyDescent="0.25">
      <c r="A76" s="68"/>
      <c r="B76" s="62" t="s">
        <v>15</v>
      </c>
      <c r="C76" s="65" t="s">
        <v>46</v>
      </c>
      <c r="D76" s="65" t="s">
        <v>17</v>
      </c>
      <c r="E76" s="34" t="s">
        <v>43</v>
      </c>
      <c r="F76" s="19" t="s">
        <v>14</v>
      </c>
      <c r="G76" s="21"/>
      <c r="H76" s="20">
        <v>646</v>
      </c>
      <c r="I76" s="26">
        <f t="shared" si="1"/>
        <v>646</v>
      </c>
    </row>
    <row r="77" spans="1:9" s="9" customFormat="1" ht="16.5" customHeight="1" x14ac:dyDescent="0.25">
      <c r="A77" s="68"/>
      <c r="B77" s="63"/>
      <c r="C77" s="65"/>
      <c r="D77" s="65"/>
      <c r="E77" s="34" t="s">
        <v>44</v>
      </c>
      <c r="F77" s="19" t="s">
        <v>38</v>
      </c>
      <c r="G77" s="21"/>
      <c r="H77" s="20">
        <v>5796</v>
      </c>
      <c r="I77" s="26">
        <f t="shared" si="1"/>
        <v>5796</v>
      </c>
    </row>
    <row r="78" spans="1:9" s="9" customFormat="1" ht="16.5" customHeight="1" x14ac:dyDescent="0.25">
      <c r="A78" s="68"/>
      <c r="B78" s="63"/>
      <c r="C78" s="65"/>
      <c r="D78" s="62" t="s">
        <v>18</v>
      </c>
      <c r="E78" s="34" t="s">
        <v>43</v>
      </c>
      <c r="F78" s="19" t="s">
        <v>14</v>
      </c>
      <c r="G78" s="21"/>
      <c r="H78" s="20">
        <v>0</v>
      </c>
      <c r="I78" s="26">
        <f t="shared" si="1"/>
        <v>0</v>
      </c>
    </row>
    <row r="79" spans="1:9" s="9" customFormat="1" ht="16.5" customHeight="1" x14ac:dyDescent="0.25">
      <c r="A79" s="68"/>
      <c r="B79" s="63"/>
      <c r="C79" s="65"/>
      <c r="D79" s="87"/>
      <c r="E79" s="34" t="s">
        <v>44</v>
      </c>
      <c r="F79" s="19" t="s">
        <v>38</v>
      </c>
      <c r="G79" s="21"/>
      <c r="H79" s="20">
        <v>0</v>
      </c>
      <c r="I79" s="26">
        <f t="shared" si="1"/>
        <v>0</v>
      </c>
    </row>
    <row r="80" spans="1:9" s="9" customFormat="1" ht="16.5" customHeight="1" x14ac:dyDescent="0.25">
      <c r="A80" s="68"/>
      <c r="B80" s="63"/>
      <c r="C80" s="65"/>
      <c r="D80" s="62" t="s">
        <v>19</v>
      </c>
      <c r="E80" s="25" t="s">
        <v>43</v>
      </c>
      <c r="F80" s="19" t="s">
        <v>14</v>
      </c>
      <c r="G80" s="21"/>
      <c r="H80" s="20">
        <v>0</v>
      </c>
      <c r="I80" s="26">
        <f t="shared" si="1"/>
        <v>0</v>
      </c>
    </row>
    <row r="81" spans="1:9" s="9" customFormat="1" ht="16.5" customHeight="1" x14ac:dyDescent="0.25">
      <c r="A81" s="68"/>
      <c r="B81" s="63"/>
      <c r="C81" s="65"/>
      <c r="D81" s="87"/>
      <c r="E81" s="34" t="s">
        <v>44</v>
      </c>
      <c r="F81" s="19" t="s">
        <v>38</v>
      </c>
      <c r="G81" s="21"/>
      <c r="H81" s="20">
        <v>0</v>
      </c>
      <c r="I81" s="26">
        <f t="shared" si="1"/>
        <v>0</v>
      </c>
    </row>
    <row r="82" spans="1:9" s="9" customFormat="1" ht="16.5" customHeight="1" x14ac:dyDescent="0.25">
      <c r="A82" s="68"/>
      <c r="B82" s="63"/>
      <c r="C82" s="88" t="s">
        <v>26</v>
      </c>
      <c r="D82" s="89"/>
      <c r="E82" s="34" t="s">
        <v>43</v>
      </c>
      <c r="F82" s="19" t="s">
        <v>14</v>
      </c>
      <c r="G82" s="21"/>
      <c r="H82" s="20">
        <v>9</v>
      </c>
      <c r="I82" s="26">
        <f t="shared" si="1"/>
        <v>9</v>
      </c>
    </row>
    <row r="83" spans="1:9" s="9" customFormat="1" ht="16.5" customHeight="1" x14ac:dyDescent="0.25">
      <c r="A83" s="68"/>
      <c r="B83" s="63"/>
      <c r="C83" s="90"/>
      <c r="D83" s="91"/>
      <c r="E83" s="34" t="s">
        <v>44</v>
      </c>
      <c r="F83" s="19" t="s">
        <v>38</v>
      </c>
      <c r="G83" s="21"/>
      <c r="H83" s="20">
        <v>27</v>
      </c>
      <c r="I83" s="26">
        <f t="shared" si="1"/>
        <v>27</v>
      </c>
    </row>
    <row r="84" spans="1:9" s="9" customFormat="1" ht="16.5" customHeight="1" x14ac:dyDescent="0.25">
      <c r="A84" s="68"/>
      <c r="B84" s="63"/>
      <c r="C84" s="88" t="s">
        <v>22</v>
      </c>
      <c r="D84" s="89"/>
      <c r="E84" s="25" t="s">
        <v>43</v>
      </c>
      <c r="F84" s="19" t="s">
        <v>14</v>
      </c>
      <c r="G84" s="21"/>
      <c r="H84" s="20">
        <v>5</v>
      </c>
      <c r="I84" s="26">
        <f t="shared" si="1"/>
        <v>5</v>
      </c>
    </row>
    <row r="85" spans="1:9" s="9" customFormat="1" ht="16.5" customHeight="1" x14ac:dyDescent="0.25">
      <c r="A85" s="69"/>
      <c r="B85" s="87"/>
      <c r="C85" s="90"/>
      <c r="D85" s="91"/>
      <c r="E85" s="34" t="s">
        <v>44</v>
      </c>
      <c r="F85" s="19" t="s">
        <v>38</v>
      </c>
      <c r="G85" s="21"/>
      <c r="H85" s="20">
        <v>233</v>
      </c>
      <c r="I85" s="26">
        <f t="shared" si="1"/>
        <v>233</v>
      </c>
    </row>
    <row r="86" spans="1:9" s="9" customFormat="1" ht="16.5" customHeight="1" x14ac:dyDescent="0.25">
      <c r="A86" s="67">
        <v>16</v>
      </c>
      <c r="B86" s="59" t="s">
        <v>57</v>
      </c>
      <c r="C86" s="59"/>
      <c r="D86" s="60"/>
      <c r="E86" s="60"/>
      <c r="F86" s="19" t="s">
        <v>58</v>
      </c>
      <c r="G86" s="21"/>
      <c r="H86" s="24">
        <v>3865</v>
      </c>
      <c r="I86" s="24">
        <f>SUM(I88:I92)</f>
        <v>3865</v>
      </c>
    </row>
    <row r="87" spans="1:9" s="9" customFormat="1" ht="16.5" customHeight="1" x14ac:dyDescent="0.25">
      <c r="A87" s="68"/>
      <c r="B87" s="74" t="s">
        <v>59</v>
      </c>
      <c r="C87" s="75"/>
      <c r="D87" s="75"/>
      <c r="E87" s="76"/>
      <c r="F87" s="19" t="s">
        <v>58</v>
      </c>
      <c r="G87" s="21"/>
      <c r="H87" s="24">
        <v>3865</v>
      </c>
      <c r="I87" s="24">
        <f>SUM(I88:I92)</f>
        <v>3865</v>
      </c>
    </row>
    <row r="88" spans="1:9" s="9" customFormat="1" ht="16.5" customHeight="1" x14ac:dyDescent="0.25">
      <c r="A88" s="68"/>
      <c r="B88" s="65" t="s">
        <v>60</v>
      </c>
      <c r="C88" s="65" t="s">
        <v>46</v>
      </c>
      <c r="D88" s="57" t="s">
        <v>61</v>
      </c>
      <c r="E88" s="57"/>
      <c r="F88" s="19" t="s">
        <v>58</v>
      </c>
      <c r="G88" s="21"/>
      <c r="H88" s="20">
        <v>3831</v>
      </c>
      <c r="I88" s="26">
        <f t="shared" si="1"/>
        <v>3831</v>
      </c>
    </row>
    <row r="89" spans="1:9" s="9" customFormat="1" ht="16.5" customHeight="1" x14ac:dyDescent="0.25">
      <c r="A89" s="68"/>
      <c r="B89" s="65"/>
      <c r="C89" s="65"/>
      <c r="D89" s="57" t="s">
        <v>18</v>
      </c>
      <c r="E89" s="57"/>
      <c r="F89" s="19" t="s">
        <v>58</v>
      </c>
      <c r="G89" s="21"/>
      <c r="H89" s="20">
        <v>0</v>
      </c>
      <c r="I89" s="26">
        <f t="shared" si="1"/>
        <v>0</v>
      </c>
    </row>
    <row r="90" spans="1:9" s="9" customFormat="1" ht="16.5" customHeight="1" x14ac:dyDescent="0.25">
      <c r="A90" s="68"/>
      <c r="B90" s="65"/>
      <c r="C90" s="65"/>
      <c r="D90" s="57" t="s">
        <v>19</v>
      </c>
      <c r="E90" s="57"/>
      <c r="F90" s="19" t="s">
        <v>58</v>
      </c>
      <c r="G90" s="21"/>
      <c r="H90" s="20">
        <v>0</v>
      </c>
      <c r="I90" s="26">
        <f t="shared" si="1"/>
        <v>0</v>
      </c>
    </row>
    <row r="91" spans="1:9" s="9" customFormat="1" ht="16.5" customHeight="1" x14ac:dyDescent="0.25">
      <c r="A91" s="68"/>
      <c r="B91" s="65"/>
      <c r="C91" s="66" t="s">
        <v>47</v>
      </c>
      <c r="D91" s="66"/>
      <c r="E91" s="66"/>
      <c r="F91" s="19" t="s">
        <v>58</v>
      </c>
      <c r="G91" s="21"/>
      <c r="H91" s="20">
        <v>1</v>
      </c>
      <c r="I91" s="26">
        <f t="shared" si="1"/>
        <v>1</v>
      </c>
    </row>
    <row r="92" spans="1:9" s="9" customFormat="1" ht="16.5" customHeight="1" x14ac:dyDescent="0.25">
      <c r="A92" s="68"/>
      <c r="B92" s="65"/>
      <c r="C92" s="66" t="s">
        <v>26</v>
      </c>
      <c r="D92" s="66"/>
      <c r="E92" s="66"/>
      <c r="F92" s="19" t="s">
        <v>58</v>
      </c>
      <c r="G92" s="21"/>
      <c r="H92" s="20">
        <v>33</v>
      </c>
      <c r="I92" s="26">
        <f t="shared" si="1"/>
        <v>33</v>
      </c>
    </row>
    <row r="93" spans="1:9" s="9" customFormat="1" ht="16.5" customHeight="1" x14ac:dyDescent="0.25">
      <c r="A93" s="68"/>
      <c r="B93" s="134" t="s">
        <v>62</v>
      </c>
      <c r="C93" s="135"/>
      <c r="D93" s="135"/>
      <c r="E93" s="136"/>
      <c r="F93" s="19" t="s">
        <v>58</v>
      </c>
      <c r="G93" s="21"/>
      <c r="H93" s="24">
        <f>SUM(H94:H97)</f>
        <v>0</v>
      </c>
      <c r="I93" s="24">
        <f>SUM(I94:I97)</f>
        <v>0</v>
      </c>
    </row>
    <row r="94" spans="1:9" s="9" customFormat="1" ht="16.5" customHeight="1" x14ac:dyDescent="0.25">
      <c r="A94" s="68"/>
      <c r="B94" s="62" t="s">
        <v>15</v>
      </c>
      <c r="C94" s="131" t="s">
        <v>63</v>
      </c>
      <c r="D94" s="132"/>
      <c r="E94" s="133"/>
      <c r="F94" s="19" t="s">
        <v>58</v>
      </c>
      <c r="G94" s="21"/>
      <c r="H94" s="20"/>
      <c r="I94" s="26">
        <f t="shared" si="1"/>
        <v>0</v>
      </c>
    </row>
    <row r="95" spans="1:9" s="9" customFormat="1" ht="16.5" customHeight="1" x14ac:dyDescent="0.25">
      <c r="A95" s="68"/>
      <c r="B95" s="63"/>
      <c r="C95" s="131" t="s">
        <v>64</v>
      </c>
      <c r="D95" s="132"/>
      <c r="E95" s="133"/>
      <c r="F95" s="19" t="s">
        <v>58</v>
      </c>
      <c r="G95" s="21"/>
      <c r="H95" s="20"/>
      <c r="I95" s="26">
        <f t="shared" si="1"/>
        <v>0</v>
      </c>
    </row>
    <row r="96" spans="1:9" s="9" customFormat="1" ht="16.5" customHeight="1" x14ac:dyDescent="0.25">
      <c r="A96" s="68"/>
      <c r="B96" s="63"/>
      <c r="C96" s="131" t="s">
        <v>65</v>
      </c>
      <c r="D96" s="132"/>
      <c r="E96" s="133"/>
      <c r="F96" s="19" t="s">
        <v>58</v>
      </c>
      <c r="G96" s="21"/>
      <c r="H96" s="20"/>
      <c r="I96" s="26">
        <f t="shared" si="1"/>
        <v>0</v>
      </c>
    </row>
    <row r="97" spans="1:9" s="9" customFormat="1" ht="16.5" customHeight="1" x14ac:dyDescent="0.25">
      <c r="A97" s="69"/>
      <c r="B97" s="87"/>
      <c r="C97" s="131" t="s">
        <v>66</v>
      </c>
      <c r="D97" s="132"/>
      <c r="E97" s="133"/>
      <c r="F97" s="19" t="s">
        <v>58</v>
      </c>
      <c r="G97" s="21"/>
      <c r="H97" s="20"/>
      <c r="I97" s="26">
        <f t="shared" si="1"/>
        <v>0</v>
      </c>
    </row>
    <row r="98" spans="1:9" s="10" customFormat="1" x14ac:dyDescent="0.25">
      <c r="A98" s="39">
        <v>17</v>
      </c>
      <c r="B98" s="128" t="s">
        <v>67</v>
      </c>
      <c r="C98" s="129"/>
      <c r="D98" s="129"/>
      <c r="E98" s="130"/>
      <c r="F98" s="19" t="s">
        <v>14</v>
      </c>
      <c r="G98" s="21"/>
      <c r="H98" s="20"/>
      <c r="I98" s="26">
        <f t="shared" ref="I98:I128" si="2">H98</f>
        <v>0</v>
      </c>
    </row>
    <row r="99" spans="1:9" s="9" customFormat="1" ht="16.5" customHeight="1" x14ac:dyDescent="0.25">
      <c r="A99" s="67">
        <v>18</v>
      </c>
      <c r="B99" s="59" t="s">
        <v>68</v>
      </c>
      <c r="C99" s="59"/>
      <c r="D99" s="60"/>
      <c r="E99" s="60"/>
      <c r="F99" s="19" t="s">
        <v>58</v>
      </c>
      <c r="G99" s="21"/>
      <c r="H99" s="24">
        <f>SUM(H100:H101)</f>
        <v>0</v>
      </c>
      <c r="I99" s="24">
        <f>SUM(I100:I101)</f>
        <v>0</v>
      </c>
    </row>
    <row r="100" spans="1:9" s="9" customFormat="1" ht="16.5" customHeight="1" x14ac:dyDescent="0.25">
      <c r="A100" s="68"/>
      <c r="B100" s="65" t="s">
        <v>15</v>
      </c>
      <c r="C100" s="57" t="s">
        <v>69</v>
      </c>
      <c r="D100" s="57"/>
      <c r="E100" s="57"/>
      <c r="F100" s="19" t="s">
        <v>58</v>
      </c>
      <c r="G100" s="21"/>
      <c r="H100" s="20"/>
      <c r="I100" s="26">
        <f t="shared" si="2"/>
        <v>0</v>
      </c>
    </row>
    <row r="101" spans="1:9" s="9" customFormat="1" ht="16.5" customHeight="1" x14ac:dyDescent="0.25">
      <c r="A101" s="69"/>
      <c r="B101" s="66"/>
      <c r="C101" s="57" t="s">
        <v>70</v>
      </c>
      <c r="D101" s="57"/>
      <c r="E101" s="57"/>
      <c r="F101" s="19" t="s">
        <v>58</v>
      </c>
      <c r="G101" s="21"/>
      <c r="H101" s="20"/>
      <c r="I101" s="26">
        <f t="shared" si="2"/>
        <v>0</v>
      </c>
    </row>
    <row r="102" spans="1:9" s="9" customFormat="1" ht="16.5" customHeight="1" x14ac:dyDescent="0.25">
      <c r="A102" s="67">
        <v>19</v>
      </c>
      <c r="B102" s="77" t="s">
        <v>71</v>
      </c>
      <c r="C102" s="78"/>
      <c r="D102" s="78"/>
      <c r="E102" s="79"/>
      <c r="F102" s="19" t="s">
        <v>58</v>
      </c>
      <c r="G102" s="21"/>
      <c r="H102" s="24">
        <f>SUM(H103:H104)</f>
        <v>0</v>
      </c>
      <c r="I102" s="24">
        <f>SUM(I103:I104)</f>
        <v>0</v>
      </c>
    </row>
    <row r="103" spans="1:9" s="9" customFormat="1" ht="16.5" customHeight="1" x14ac:dyDescent="0.25">
      <c r="A103" s="68"/>
      <c r="B103" s="54" t="s">
        <v>15</v>
      </c>
      <c r="C103" s="71" t="s">
        <v>72</v>
      </c>
      <c r="D103" s="72"/>
      <c r="E103" s="73"/>
      <c r="F103" s="19" t="s">
        <v>58</v>
      </c>
      <c r="G103" s="21"/>
      <c r="H103" s="20"/>
      <c r="I103" s="26">
        <f t="shared" si="2"/>
        <v>0</v>
      </c>
    </row>
    <row r="104" spans="1:9" s="9" customFormat="1" ht="16.5" customHeight="1" x14ac:dyDescent="0.25">
      <c r="A104" s="69"/>
      <c r="B104" s="56"/>
      <c r="C104" s="71" t="s">
        <v>73</v>
      </c>
      <c r="D104" s="72"/>
      <c r="E104" s="73"/>
      <c r="F104" s="19" t="s">
        <v>58</v>
      </c>
      <c r="G104" s="21"/>
      <c r="H104" s="20"/>
      <c r="I104" s="26">
        <f t="shared" si="2"/>
        <v>0</v>
      </c>
    </row>
    <row r="105" spans="1:9" s="9" customFormat="1" ht="16.5" customHeight="1" x14ac:dyDescent="0.25">
      <c r="A105" s="67">
        <v>20</v>
      </c>
      <c r="B105" s="50" t="s">
        <v>74</v>
      </c>
      <c r="C105" s="50"/>
      <c r="D105" s="60"/>
      <c r="E105" s="60"/>
      <c r="F105" s="19" t="s">
        <v>75</v>
      </c>
      <c r="G105" s="21"/>
      <c r="H105" s="24">
        <v>90</v>
      </c>
      <c r="I105" s="24">
        <f>SUM(I106:I109)</f>
        <v>0</v>
      </c>
    </row>
    <row r="106" spans="1:9" s="9" customFormat="1" ht="16.5" customHeight="1" x14ac:dyDescent="0.25">
      <c r="A106" s="68"/>
      <c r="B106" s="65" t="s">
        <v>45</v>
      </c>
      <c r="C106" s="65" t="s">
        <v>76</v>
      </c>
      <c r="D106" s="65"/>
      <c r="E106" s="65"/>
      <c r="F106" s="19" t="s">
        <v>75</v>
      </c>
      <c r="G106" s="21"/>
      <c r="H106" s="20"/>
      <c r="I106" s="26">
        <f t="shared" si="2"/>
        <v>0</v>
      </c>
    </row>
    <row r="107" spans="1:9" s="9" customFormat="1" ht="16.5" customHeight="1" x14ac:dyDescent="0.25">
      <c r="A107" s="68"/>
      <c r="B107" s="65"/>
      <c r="C107" s="80" t="s">
        <v>77</v>
      </c>
      <c r="D107" s="81"/>
      <c r="E107" s="82"/>
      <c r="F107" s="19" t="s">
        <v>75</v>
      </c>
      <c r="G107" s="21"/>
      <c r="H107" s="20"/>
      <c r="I107" s="26">
        <f t="shared" si="2"/>
        <v>0</v>
      </c>
    </row>
    <row r="108" spans="1:9" s="9" customFormat="1" ht="16.5" customHeight="1" x14ac:dyDescent="0.25">
      <c r="A108" s="68"/>
      <c r="B108" s="65"/>
      <c r="C108" s="80" t="s">
        <v>78</v>
      </c>
      <c r="D108" s="81"/>
      <c r="E108" s="82"/>
      <c r="F108" s="19" t="s">
        <v>75</v>
      </c>
      <c r="G108" s="21"/>
      <c r="H108" s="20"/>
      <c r="I108" s="26">
        <f t="shared" si="2"/>
        <v>0</v>
      </c>
    </row>
    <row r="109" spans="1:9" s="9" customFormat="1" ht="16.5" customHeight="1" x14ac:dyDescent="0.25">
      <c r="A109" s="69"/>
      <c r="B109" s="65"/>
      <c r="C109" s="65" t="s">
        <v>79</v>
      </c>
      <c r="D109" s="65"/>
      <c r="E109" s="65"/>
      <c r="F109" s="19" t="s">
        <v>75</v>
      </c>
      <c r="G109" s="21"/>
      <c r="H109" s="20"/>
      <c r="I109" s="26">
        <f t="shared" si="2"/>
        <v>0</v>
      </c>
    </row>
    <row r="110" spans="1:9" s="9" customFormat="1" ht="16.5" customHeight="1" x14ac:dyDescent="0.25">
      <c r="A110" s="67">
        <v>21</v>
      </c>
      <c r="B110" s="127" t="s">
        <v>80</v>
      </c>
      <c r="C110" s="81"/>
      <c r="D110" s="81"/>
      <c r="E110" s="82"/>
      <c r="F110" s="19" t="s">
        <v>75</v>
      </c>
      <c r="G110" s="21"/>
      <c r="H110" s="24">
        <f>SUM(H111:H115)</f>
        <v>0</v>
      </c>
      <c r="I110" s="24">
        <f>SUM(I111:I115)</f>
        <v>0</v>
      </c>
    </row>
    <row r="111" spans="1:9" s="9" customFormat="1" ht="16.5" customHeight="1" x14ac:dyDescent="0.25">
      <c r="A111" s="68"/>
      <c r="B111" s="62" t="s">
        <v>15</v>
      </c>
      <c r="C111" s="80" t="s">
        <v>81</v>
      </c>
      <c r="D111" s="81"/>
      <c r="E111" s="82"/>
      <c r="F111" s="19" t="s">
        <v>75</v>
      </c>
      <c r="G111" s="21"/>
      <c r="H111" s="20"/>
      <c r="I111" s="26">
        <f t="shared" si="2"/>
        <v>0</v>
      </c>
    </row>
    <row r="112" spans="1:9" s="9" customFormat="1" ht="16.5" customHeight="1" x14ac:dyDescent="0.25">
      <c r="A112" s="68"/>
      <c r="B112" s="63"/>
      <c r="C112" s="80" t="s">
        <v>82</v>
      </c>
      <c r="D112" s="81"/>
      <c r="E112" s="82"/>
      <c r="F112" s="19" t="s">
        <v>75</v>
      </c>
      <c r="G112" s="21"/>
      <c r="H112" s="20"/>
      <c r="I112" s="26">
        <f t="shared" si="2"/>
        <v>0</v>
      </c>
    </row>
    <row r="113" spans="1:9" s="9" customFormat="1" ht="16.5" customHeight="1" x14ac:dyDescent="0.25">
      <c r="A113" s="68"/>
      <c r="B113" s="63"/>
      <c r="C113" s="80" t="s">
        <v>83</v>
      </c>
      <c r="D113" s="81"/>
      <c r="E113" s="82"/>
      <c r="F113" s="19" t="s">
        <v>75</v>
      </c>
      <c r="G113" s="21"/>
      <c r="H113" s="20"/>
      <c r="I113" s="26">
        <f t="shared" si="2"/>
        <v>0</v>
      </c>
    </row>
    <row r="114" spans="1:9" s="9" customFormat="1" ht="16.5" customHeight="1" x14ac:dyDescent="0.25">
      <c r="A114" s="68"/>
      <c r="B114" s="63"/>
      <c r="C114" s="47" t="s">
        <v>84</v>
      </c>
      <c r="D114" s="48"/>
      <c r="E114" s="49"/>
      <c r="F114" s="19" t="s">
        <v>75</v>
      </c>
      <c r="G114" s="21"/>
      <c r="H114" s="20"/>
      <c r="I114" s="26">
        <f t="shared" si="2"/>
        <v>0</v>
      </c>
    </row>
    <row r="115" spans="1:9" s="9" customFormat="1" ht="16.5" customHeight="1" x14ac:dyDescent="0.25">
      <c r="A115" s="69"/>
      <c r="B115" s="87"/>
      <c r="C115" s="47" t="s">
        <v>85</v>
      </c>
      <c r="D115" s="48"/>
      <c r="E115" s="49"/>
      <c r="F115" s="19" t="s">
        <v>75</v>
      </c>
      <c r="G115" s="21"/>
      <c r="H115" s="20"/>
      <c r="I115" s="26">
        <f t="shared" si="2"/>
        <v>0</v>
      </c>
    </row>
    <row r="116" spans="1:9" s="10" customFormat="1" ht="16.5" customHeight="1" x14ac:dyDescent="0.25">
      <c r="A116" s="67">
        <v>22</v>
      </c>
      <c r="B116" s="106" t="s">
        <v>86</v>
      </c>
      <c r="C116" s="107"/>
      <c r="D116" s="107"/>
      <c r="E116" s="108"/>
      <c r="F116" s="38" t="s">
        <v>75</v>
      </c>
      <c r="G116" s="21"/>
      <c r="H116" s="24">
        <v>2347</v>
      </c>
      <c r="I116" s="24">
        <f>SUM(I117:I120)</f>
        <v>0</v>
      </c>
    </row>
    <row r="117" spans="1:9" s="9" customFormat="1" ht="16.5" customHeight="1" x14ac:dyDescent="0.25">
      <c r="A117" s="68"/>
      <c r="B117" s="62" t="s">
        <v>15</v>
      </c>
      <c r="C117" s="47" t="s">
        <v>76</v>
      </c>
      <c r="D117" s="48"/>
      <c r="E117" s="49"/>
      <c r="F117" s="19" t="s">
        <v>75</v>
      </c>
      <c r="G117" s="21"/>
      <c r="H117" s="20"/>
      <c r="I117" s="26">
        <f t="shared" si="2"/>
        <v>0</v>
      </c>
    </row>
    <row r="118" spans="1:9" s="9" customFormat="1" ht="16.5" customHeight="1" x14ac:dyDescent="0.25">
      <c r="A118" s="68"/>
      <c r="B118" s="63"/>
      <c r="C118" s="47" t="s">
        <v>77</v>
      </c>
      <c r="D118" s="48"/>
      <c r="E118" s="49"/>
      <c r="F118" s="19" t="s">
        <v>75</v>
      </c>
      <c r="G118" s="21"/>
      <c r="H118" s="20"/>
      <c r="I118" s="26">
        <f t="shared" si="2"/>
        <v>0</v>
      </c>
    </row>
    <row r="119" spans="1:9" s="9" customFormat="1" ht="16.5" customHeight="1" x14ac:dyDescent="0.25">
      <c r="A119" s="68"/>
      <c r="B119" s="63"/>
      <c r="C119" s="47" t="s">
        <v>78</v>
      </c>
      <c r="D119" s="48"/>
      <c r="E119" s="49"/>
      <c r="F119" s="19" t="s">
        <v>75</v>
      </c>
      <c r="G119" s="21"/>
      <c r="H119" s="20"/>
      <c r="I119" s="26">
        <f t="shared" si="2"/>
        <v>0</v>
      </c>
    </row>
    <row r="120" spans="1:9" s="9" customFormat="1" ht="16.5" customHeight="1" x14ac:dyDescent="0.25">
      <c r="A120" s="69"/>
      <c r="B120" s="87"/>
      <c r="C120" s="47" t="s">
        <v>79</v>
      </c>
      <c r="D120" s="48"/>
      <c r="E120" s="49"/>
      <c r="F120" s="19" t="s">
        <v>75</v>
      </c>
      <c r="G120" s="21"/>
      <c r="H120" s="20"/>
      <c r="I120" s="26">
        <f t="shared" si="2"/>
        <v>0</v>
      </c>
    </row>
    <row r="121" spans="1:9" s="9" customFormat="1" ht="16.5" customHeight="1" x14ac:dyDescent="0.25">
      <c r="A121" s="67">
        <v>23</v>
      </c>
      <c r="B121" s="59" t="s">
        <v>87</v>
      </c>
      <c r="C121" s="59"/>
      <c r="D121" s="60"/>
      <c r="E121" s="60"/>
      <c r="F121" s="19" t="s">
        <v>58</v>
      </c>
      <c r="G121" s="21"/>
      <c r="H121" s="24">
        <f>SUM(H122:H124)</f>
        <v>0</v>
      </c>
      <c r="I121" s="24">
        <f>SUM(I122:I124)</f>
        <v>0</v>
      </c>
    </row>
    <row r="122" spans="1:9" s="9" customFormat="1" ht="16.5" customHeight="1" x14ac:dyDescent="0.25">
      <c r="A122" s="68"/>
      <c r="B122" s="65" t="s">
        <v>15</v>
      </c>
      <c r="C122" s="57" t="s">
        <v>88</v>
      </c>
      <c r="D122" s="57"/>
      <c r="E122" s="57"/>
      <c r="F122" s="19" t="s">
        <v>58</v>
      </c>
      <c r="G122" s="21"/>
      <c r="H122" s="20"/>
      <c r="I122" s="26">
        <f t="shared" si="2"/>
        <v>0</v>
      </c>
    </row>
    <row r="123" spans="1:9" s="9" customFormat="1" ht="16.5" customHeight="1" x14ac:dyDescent="0.25">
      <c r="A123" s="68"/>
      <c r="B123" s="65"/>
      <c r="C123" s="71" t="s">
        <v>89</v>
      </c>
      <c r="D123" s="72"/>
      <c r="E123" s="73"/>
      <c r="F123" s="19" t="s">
        <v>58</v>
      </c>
      <c r="G123" s="21"/>
      <c r="H123" s="20"/>
      <c r="I123" s="26">
        <f t="shared" si="2"/>
        <v>0</v>
      </c>
    </row>
    <row r="124" spans="1:9" s="9" customFormat="1" ht="16.5" customHeight="1" x14ac:dyDescent="0.25">
      <c r="A124" s="68"/>
      <c r="B124" s="66"/>
      <c r="C124" s="57" t="s">
        <v>90</v>
      </c>
      <c r="D124" s="57"/>
      <c r="E124" s="57"/>
      <c r="F124" s="19" t="s">
        <v>58</v>
      </c>
      <c r="G124" s="21"/>
      <c r="H124" s="20"/>
      <c r="I124" s="26">
        <f t="shared" si="2"/>
        <v>0</v>
      </c>
    </row>
    <row r="125" spans="1:9" s="9" customFormat="1" ht="16.5" customHeight="1" x14ac:dyDescent="0.25">
      <c r="A125" s="69"/>
      <c r="B125" s="57" t="s">
        <v>91</v>
      </c>
      <c r="C125" s="57"/>
      <c r="D125" s="60"/>
      <c r="E125" s="60"/>
      <c r="F125" s="19" t="s">
        <v>92</v>
      </c>
      <c r="G125" s="21"/>
      <c r="H125" s="20"/>
      <c r="I125" s="26">
        <f t="shared" si="2"/>
        <v>0</v>
      </c>
    </row>
    <row r="126" spans="1:9" s="9" customFormat="1" ht="16.5" customHeight="1" x14ac:dyDescent="0.25">
      <c r="A126" s="58">
        <v>24</v>
      </c>
      <c r="B126" s="59" t="s">
        <v>93</v>
      </c>
      <c r="C126" s="59"/>
      <c r="D126" s="60"/>
      <c r="E126" s="60"/>
      <c r="F126" s="19" t="s">
        <v>14</v>
      </c>
      <c r="G126" s="21"/>
      <c r="H126" s="24">
        <f>SUM(H127:H128)</f>
        <v>0</v>
      </c>
      <c r="I126" s="24">
        <f>SUM(I127:I128)</f>
        <v>0</v>
      </c>
    </row>
    <row r="127" spans="1:9" s="9" customFormat="1" ht="16.5" customHeight="1" x14ac:dyDescent="0.25">
      <c r="A127" s="70"/>
      <c r="B127" s="65" t="s">
        <v>15</v>
      </c>
      <c r="C127" s="57" t="s">
        <v>94</v>
      </c>
      <c r="D127" s="57"/>
      <c r="E127" s="57"/>
      <c r="F127" s="19" t="s">
        <v>14</v>
      </c>
      <c r="G127" s="21"/>
      <c r="H127" s="20"/>
      <c r="I127" s="26">
        <f t="shared" si="2"/>
        <v>0</v>
      </c>
    </row>
    <row r="128" spans="1:9" s="9" customFormat="1" ht="16.5" customHeight="1" x14ac:dyDescent="0.25">
      <c r="A128" s="70"/>
      <c r="B128" s="66"/>
      <c r="C128" s="57" t="s">
        <v>95</v>
      </c>
      <c r="D128" s="57"/>
      <c r="E128" s="57"/>
      <c r="F128" s="19" t="s">
        <v>14</v>
      </c>
      <c r="G128" s="21"/>
      <c r="H128" s="20"/>
      <c r="I128" s="26">
        <f t="shared" si="2"/>
        <v>0</v>
      </c>
    </row>
    <row r="129" spans="1:9" s="9" customFormat="1" ht="16.5" customHeight="1" x14ac:dyDescent="0.25">
      <c r="A129" s="18" t="s">
        <v>96</v>
      </c>
      <c r="B129" s="59" t="s">
        <v>97</v>
      </c>
      <c r="C129" s="59"/>
      <c r="D129" s="59"/>
      <c r="E129" s="59"/>
      <c r="F129" s="22"/>
      <c r="G129" s="23"/>
      <c r="H129" s="23"/>
      <c r="I129" s="21"/>
    </row>
    <row r="130" spans="1:9" s="9" customFormat="1" ht="16.5" customHeight="1" x14ac:dyDescent="0.25">
      <c r="A130" s="58">
        <v>1</v>
      </c>
      <c r="B130" s="59" t="s">
        <v>98</v>
      </c>
      <c r="C130" s="59"/>
      <c r="D130" s="60"/>
      <c r="E130" s="60"/>
      <c r="F130" s="19" t="s">
        <v>14</v>
      </c>
      <c r="G130" s="23"/>
      <c r="H130" s="24">
        <v>26324</v>
      </c>
      <c r="I130" s="24">
        <f>SUM(I131,I135,I139,I143,I146)</f>
        <v>29249</v>
      </c>
    </row>
    <row r="131" spans="1:9" s="9" customFormat="1" x14ac:dyDescent="0.25">
      <c r="A131" s="58"/>
      <c r="B131" s="59" t="s">
        <v>99</v>
      </c>
      <c r="C131" s="59"/>
      <c r="D131" s="60"/>
      <c r="E131" s="60"/>
      <c r="F131" s="19" t="s">
        <v>14</v>
      </c>
      <c r="G131" s="23"/>
      <c r="H131" s="24">
        <v>6305</v>
      </c>
      <c r="I131" s="24">
        <f>SUM(I132:I134)</f>
        <v>6305</v>
      </c>
    </row>
    <row r="132" spans="1:9" s="9" customFormat="1" ht="16.5" customHeight="1" x14ac:dyDescent="0.25">
      <c r="A132" s="58"/>
      <c r="B132" s="65" t="s">
        <v>60</v>
      </c>
      <c r="C132" s="57" t="s">
        <v>100</v>
      </c>
      <c r="D132" s="57"/>
      <c r="E132" s="57"/>
      <c r="F132" s="19" t="s">
        <v>14</v>
      </c>
      <c r="G132" s="23"/>
      <c r="H132" s="20">
        <v>192</v>
      </c>
      <c r="I132" s="26">
        <f t="shared" ref="I132:I168" si="3">H132</f>
        <v>192</v>
      </c>
    </row>
    <row r="133" spans="1:9" s="9" customFormat="1" ht="16.5" customHeight="1" x14ac:dyDescent="0.25">
      <c r="A133" s="58"/>
      <c r="B133" s="65"/>
      <c r="C133" s="57" t="s">
        <v>101</v>
      </c>
      <c r="D133" s="57"/>
      <c r="E133" s="57"/>
      <c r="F133" s="19" t="s">
        <v>14</v>
      </c>
      <c r="G133" s="23"/>
      <c r="H133" s="20">
        <v>6005</v>
      </c>
      <c r="I133" s="26">
        <f t="shared" si="3"/>
        <v>6005</v>
      </c>
    </row>
    <row r="134" spans="1:9" s="9" customFormat="1" ht="16.5" customHeight="1" x14ac:dyDescent="0.25">
      <c r="A134" s="58"/>
      <c r="B134" s="66"/>
      <c r="C134" s="47" t="s">
        <v>102</v>
      </c>
      <c r="D134" s="48"/>
      <c r="E134" s="49"/>
      <c r="F134" s="19" t="s">
        <v>14</v>
      </c>
      <c r="G134" s="23"/>
      <c r="H134" s="20">
        <v>108</v>
      </c>
      <c r="I134" s="26">
        <f t="shared" si="3"/>
        <v>108</v>
      </c>
    </row>
    <row r="135" spans="1:9" s="9" customFormat="1" ht="16.5" customHeight="1" x14ac:dyDescent="0.25">
      <c r="A135" s="58"/>
      <c r="B135" s="59" t="s">
        <v>103</v>
      </c>
      <c r="C135" s="59"/>
      <c r="D135" s="60"/>
      <c r="E135" s="60"/>
      <c r="F135" s="19" t="s">
        <v>14</v>
      </c>
      <c r="G135" s="23"/>
      <c r="H135" s="24">
        <v>19528</v>
      </c>
      <c r="I135" s="24">
        <f>SUM(I136:I138)</f>
        <v>19528</v>
      </c>
    </row>
    <row r="136" spans="1:9" s="9" customFormat="1" ht="16.5" customHeight="1" x14ac:dyDescent="0.25">
      <c r="A136" s="58"/>
      <c r="B136" s="65" t="s">
        <v>60</v>
      </c>
      <c r="C136" s="57" t="s">
        <v>100</v>
      </c>
      <c r="D136" s="57"/>
      <c r="E136" s="57"/>
      <c r="F136" s="19" t="s">
        <v>14</v>
      </c>
      <c r="G136" s="23"/>
      <c r="H136" s="20">
        <v>10912</v>
      </c>
      <c r="I136" s="26">
        <f t="shared" si="3"/>
        <v>10912</v>
      </c>
    </row>
    <row r="137" spans="1:9" s="9" customFormat="1" ht="16.5" customHeight="1" x14ac:dyDescent="0.25">
      <c r="A137" s="58"/>
      <c r="B137" s="65"/>
      <c r="C137" s="57" t="s">
        <v>101</v>
      </c>
      <c r="D137" s="57"/>
      <c r="E137" s="57"/>
      <c r="F137" s="19" t="s">
        <v>14</v>
      </c>
      <c r="G137" s="23"/>
      <c r="H137" s="20">
        <v>8442</v>
      </c>
      <c r="I137" s="26">
        <f t="shared" si="3"/>
        <v>8442</v>
      </c>
    </row>
    <row r="138" spans="1:9" s="9" customFormat="1" ht="16.5" customHeight="1" x14ac:dyDescent="0.25">
      <c r="A138" s="58"/>
      <c r="B138" s="66"/>
      <c r="C138" s="47" t="s">
        <v>102</v>
      </c>
      <c r="D138" s="48"/>
      <c r="E138" s="49"/>
      <c r="F138" s="19" t="s">
        <v>14</v>
      </c>
      <c r="G138" s="23"/>
      <c r="H138" s="20">
        <v>174</v>
      </c>
      <c r="I138" s="26">
        <f t="shared" si="3"/>
        <v>174</v>
      </c>
    </row>
    <row r="139" spans="1:9" s="9" customFormat="1" ht="16.5" customHeight="1" x14ac:dyDescent="0.25">
      <c r="A139" s="58"/>
      <c r="B139" s="59" t="s">
        <v>104</v>
      </c>
      <c r="C139" s="59"/>
      <c r="D139" s="60"/>
      <c r="E139" s="60"/>
      <c r="F139" s="19" t="s">
        <v>14</v>
      </c>
      <c r="G139" s="23"/>
      <c r="H139" s="24">
        <v>491</v>
      </c>
      <c r="I139" s="24">
        <f>SUM(I140:I142)</f>
        <v>491</v>
      </c>
    </row>
    <row r="140" spans="1:9" s="9" customFormat="1" ht="16.5" customHeight="1" x14ac:dyDescent="0.25">
      <c r="A140" s="58"/>
      <c r="B140" s="65" t="s">
        <v>60</v>
      </c>
      <c r="C140" s="57" t="s">
        <v>100</v>
      </c>
      <c r="D140" s="57"/>
      <c r="E140" s="57"/>
      <c r="F140" s="19" t="s">
        <v>14</v>
      </c>
      <c r="G140" s="23"/>
      <c r="H140" s="20">
        <v>433</v>
      </c>
      <c r="I140" s="26">
        <f t="shared" si="3"/>
        <v>433</v>
      </c>
    </row>
    <row r="141" spans="1:9" s="9" customFormat="1" ht="16.5" customHeight="1" x14ac:dyDescent="0.25">
      <c r="A141" s="58"/>
      <c r="B141" s="65"/>
      <c r="C141" s="57" t="s">
        <v>101</v>
      </c>
      <c r="D141" s="57"/>
      <c r="E141" s="57"/>
      <c r="F141" s="19" t="s">
        <v>14</v>
      </c>
      <c r="G141" s="23"/>
      <c r="H141" s="20">
        <v>58</v>
      </c>
      <c r="I141" s="26">
        <f t="shared" si="3"/>
        <v>58</v>
      </c>
    </row>
    <row r="142" spans="1:9" s="9" customFormat="1" ht="16.5" customHeight="1" x14ac:dyDescent="0.25">
      <c r="A142" s="58"/>
      <c r="B142" s="66"/>
      <c r="C142" s="47" t="s">
        <v>102</v>
      </c>
      <c r="D142" s="48"/>
      <c r="E142" s="49"/>
      <c r="F142" s="19" t="s">
        <v>14</v>
      </c>
      <c r="G142" s="23"/>
      <c r="H142" s="20">
        <v>0</v>
      </c>
      <c r="I142" s="26">
        <f t="shared" si="3"/>
        <v>0</v>
      </c>
    </row>
    <row r="143" spans="1:9" s="9" customFormat="1" ht="16.5" customHeight="1" x14ac:dyDescent="0.25">
      <c r="A143" s="58"/>
      <c r="B143" s="59" t="s">
        <v>105</v>
      </c>
      <c r="C143" s="59"/>
      <c r="D143" s="60"/>
      <c r="E143" s="60"/>
      <c r="F143" s="19" t="s">
        <v>14</v>
      </c>
      <c r="G143" s="23"/>
      <c r="H143" s="24">
        <v>0</v>
      </c>
      <c r="I143" s="24">
        <f>SUM(I144:I145)</f>
        <v>0</v>
      </c>
    </row>
    <row r="144" spans="1:9" s="9" customFormat="1" ht="16.5" customHeight="1" x14ac:dyDescent="0.25">
      <c r="A144" s="58"/>
      <c r="B144" s="65" t="s">
        <v>60</v>
      </c>
      <c r="C144" s="57" t="s">
        <v>100</v>
      </c>
      <c r="D144" s="57"/>
      <c r="E144" s="57"/>
      <c r="F144" s="19" t="s">
        <v>14</v>
      </c>
      <c r="G144" s="23"/>
      <c r="H144" s="20">
        <v>0</v>
      </c>
      <c r="I144" s="26">
        <f t="shared" si="3"/>
        <v>0</v>
      </c>
    </row>
    <row r="145" spans="1:9" s="9" customFormat="1" ht="16.5" customHeight="1" x14ac:dyDescent="0.25">
      <c r="A145" s="58"/>
      <c r="B145" s="66"/>
      <c r="C145" s="57" t="s">
        <v>101</v>
      </c>
      <c r="D145" s="57"/>
      <c r="E145" s="57"/>
      <c r="F145" s="19" t="s">
        <v>14</v>
      </c>
      <c r="G145" s="23"/>
      <c r="H145" s="20">
        <v>0</v>
      </c>
      <c r="I145" s="26">
        <f t="shared" si="3"/>
        <v>0</v>
      </c>
    </row>
    <row r="146" spans="1:9" s="9" customFormat="1" ht="16.5" customHeight="1" x14ac:dyDescent="0.25">
      <c r="A146" s="58"/>
      <c r="B146" s="64" t="s">
        <v>106</v>
      </c>
      <c r="C146" s="64"/>
      <c r="D146" s="64"/>
      <c r="E146" s="64"/>
      <c r="F146" s="19" t="s">
        <v>14</v>
      </c>
      <c r="G146" s="23"/>
      <c r="H146" s="24">
        <v>2925</v>
      </c>
      <c r="I146" s="24">
        <f>SUM(I147:I149)</f>
        <v>2925</v>
      </c>
    </row>
    <row r="147" spans="1:9" s="9" customFormat="1" ht="16.5" customHeight="1" x14ac:dyDescent="0.25">
      <c r="A147" s="58"/>
      <c r="B147" s="61" t="s">
        <v>15</v>
      </c>
      <c r="C147" s="57" t="s">
        <v>100</v>
      </c>
      <c r="D147" s="57"/>
      <c r="E147" s="57"/>
      <c r="F147" s="19" t="s">
        <v>14</v>
      </c>
      <c r="G147" s="23"/>
      <c r="H147" s="20">
        <v>166</v>
      </c>
      <c r="I147" s="26">
        <f t="shared" si="3"/>
        <v>166</v>
      </c>
    </row>
    <row r="148" spans="1:9" s="9" customFormat="1" ht="16.5" customHeight="1" x14ac:dyDescent="0.25">
      <c r="A148" s="58"/>
      <c r="B148" s="61"/>
      <c r="C148" s="57" t="s">
        <v>101</v>
      </c>
      <c r="D148" s="57"/>
      <c r="E148" s="57"/>
      <c r="F148" s="19" t="s">
        <v>14</v>
      </c>
      <c r="G148" s="23"/>
      <c r="H148" s="20">
        <v>2729</v>
      </c>
      <c r="I148" s="26">
        <f t="shared" si="3"/>
        <v>2729</v>
      </c>
    </row>
    <row r="149" spans="1:9" s="9" customFormat="1" ht="16.5" customHeight="1" x14ac:dyDescent="0.25">
      <c r="A149" s="58"/>
      <c r="B149" s="61"/>
      <c r="C149" s="47" t="s">
        <v>102</v>
      </c>
      <c r="D149" s="48"/>
      <c r="E149" s="49"/>
      <c r="F149" s="19" t="s">
        <v>14</v>
      </c>
      <c r="G149" s="23"/>
      <c r="H149" s="20">
        <v>30</v>
      </c>
      <c r="I149" s="26">
        <f t="shared" si="3"/>
        <v>30</v>
      </c>
    </row>
    <row r="150" spans="1:9" s="9" customFormat="1" ht="16.5" customHeight="1" x14ac:dyDescent="0.25">
      <c r="A150" s="67">
        <v>2</v>
      </c>
      <c r="B150" s="64" t="s">
        <v>107</v>
      </c>
      <c r="C150" s="64"/>
      <c r="D150" s="64"/>
      <c r="E150" s="64"/>
      <c r="F150" s="19" t="s">
        <v>108</v>
      </c>
      <c r="G150" s="23"/>
      <c r="H150" s="40">
        <f>SUM(H151:H152)</f>
        <v>0</v>
      </c>
      <c r="I150" s="40">
        <f>SUM(I151:I152)</f>
        <v>0</v>
      </c>
    </row>
    <row r="151" spans="1:9" s="9" customFormat="1" ht="16.5" customHeight="1" x14ac:dyDescent="0.25">
      <c r="A151" s="68"/>
      <c r="B151" s="54" t="s">
        <v>15</v>
      </c>
      <c r="C151" s="57" t="s">
        <v>109</v>
      </c>
      <c r="D151" s="57"/>
      <c r="E151" s="57"/>
      <c r="F151" s="19" t="s">
        <v>108</v>
      </c>
      <c r="G151" s="23"/>
      <c r="H151" s="41"/>
      <c r="I151" s="42">
        <f t="shared" si="3"/>
        <v>0</v>
      </c>
    </row>
    <row r="152" spans="1:9" s="9" customFormat="1" ht="16.5" customHeight="1" x14ac:dyDescent="0.25">
      <c r="A152" s="68"/>
      <c r="B152" s="55"/>
      <c r="C152" s="57" t="s">
        <v>110</v>
      </c>
      <c r="D152" s="57"/>
      <c r="E152" s="57"/>
      <c r="F152" s="19" t="s">
        <v>108</v>
      </c>
      <c r="G152" s="23"/>
      <c r="H152" s="41"/>
      <c r="I152" s="42">
        <f t="shared" si="3"/>
        <v>0</v>
      </c>
    </row>
    <row r="153" spans="1:9" s="9" customFormat="1" ht="16.5" customHeight="1" x14ac:dyDescent="0.25">
      <c r="A153" s="68"/>
      <c r="B153" s="55"/>
      <c r="C153" s="57" t="s">
        <v>111</v>
      </c>
      <c r="D153" s="57"/>
      <c r="E153" s="57"/>
      <c r="F153" s="19" t="s">
        <v>108</v>
      </c>
      <c r="G153" s="23"/>
      <c r="H153" s="41"/>
      <c r="I153" s="42">
        <f t="shared" si="3"/>
        <v>0</v>
      </c>
    </row>
    <row r="154" spans="1:9" s="9" customFormat="1" ht="16.5" customHeight="1" x14ac:dyDescent="0.25">
      <c r="A154" s="68"/>
      <c r="B154" s="55"/>
      <c r="C154" s="71" t="s">
        <v>112</v>
      </c>
      <c r="D154" s="72"/>
      <c r="E154" s="73"/>
      <c r="F154" s="19" t="s">
        <v>108</v>
      </c>
      <c r="G154" s="23"/>
      <c r="H154" s="41"/>
      <c r="I154" s="42">
        <f t="shared" si="3"/>
        <v>0</v>
      </c>
    </row>
    <row r="155" spans="1:9" s="9" customFormat="1" ht="16.5" customHeight="1" x14ac:dyDescent="0.25">
      <c r="A155" s="69"/>
      <c r="B155" s="56"/>
      <c r="C155" s="71" t="s">
        <v>113</v>
      </c>
      <c r="D155" s="72"/>
      <c r="E155" s="73"/>
      <c r="F155" s="19" t="s">
        <v>108</v>
      </c>
      <c r="G155" s="23"/>
      <c r="H155" s="41"/>
      <c r="I155" s="42">
        <f t="shared" si="3"/>
        <v>0</v>
      </c>
    </row>
    <row r="156" spans="1:9" s="9" customFormat="1" ht="16.5" customHeight="1" x14ac:dyDescent="0.25">
      <c r="A156" s="58">
        <v>3</v>
      </c>
      <c r="B156" s="59" t="s">
        <v>114</v>
      </c>
      <c r="C156" s="59"/>
      <c r="D156" s="60"/>
      <c r="E156" s="60"/>
      <c r="F156" s="19" t="s">
        <v>14</v>
      </c>
      <c r="G156" s="23"/>
      <c r="H156" s="24">
        <v>1075</v>
      </c>
      <c r="I156" s="24" t="e">
        <f>SUM(I157,#REF!,#REF!,I161,#REF!,I165,#REF!,#REF!,#REF!,#REF!,#REF!,I169)</f>
        <v>#REF!</v>
      </c>
    </row>
    <row r="157" spans="1:9" s="9" customFormat="1" ht="16.5" customHeight="1" x14ac:dyDescent="0.25">
      <c r="A157" s="58"/>
      <c r="B157" s="126" t="s">
        <v>115</v>
      </c>
      <c r="C157" s="126"/>
      <c r="D157" s="60"/>
      <c r="E157" s="60"/>
      <c r="F157" s="19" t="s">
        <v>14</v>
      </c>
      <c r="G157" s="23"/>
      <c r="H157" s="43">
        <v>1038</v>
      </c>
      <c r="I157" s="43">
        <f>SUM(I158:I160)</f>
        <v>1038</v>
      </c>
    </row>
    <row r="158" spans="1:9" s="9" customFormat="1" ht="16.5" customHeight="1" x14ac:dyDescent="0.25">
      <c r="A158" s="58"/>
      <c r="B158" s="65" t="s">
        <v>60</v>
      </c>
      <c r="C158" s="57" t="s">
        <v>116</v>
      </c>
      <c r="D158" s="57"/>
      <c r="E158" s="57"/>
      <c r="F158" s="19" t="s">
        <v>14</v>
      </c>
      <c r="G158" s="23"/>
      <c r="H158" s="20">
        <v>219</v>
      </c>
      <c r="I158" s="26">
        <f t="shared" si="3"/>
        <v>219</v>
      </c>
    </row>
    <row r="159" spans="1:9" s="9" customFormat="1" ht="16.5" customHeight="1" x14ac:dyDescent="0.25">
      <c r="A159" s="58"/>
      <c r="B159" s="65"/>
      <c r="C159" s="57" t="s">
        <v>117</v>
      </c>
      <c r="D159" s="57"/>
      <c r="E159" s="57"/>
      <c r="F159" s="19" t="s">
        <v>14</v>
      </c>
      <c r="G159" s="23"/>
      <c r="H159" s="20">
        <v>813</v>
      </c>
      <c r="I159" s="26">
        <f t="shared" si="3"/>
        <v>813</v>
      </c>
    </row>
    <row r="160" spans="1:9" s="9" customFormat="1" x14ac:dyDescent="0.25">
      <c r="A160" s="58"/>
      <c r="B160" s="66"/>
      <c r="C160" s="123" t="s">
        <v>118</v>
      </c>
      <c r="D160" s="124"/>
      <c r="E160" s="125"/>
      <c r="F160" s="19" t="s">
        <v>14</v>
      </c>
      <c r="G160" s="23"/>
      <c r="H160" s="20">
        <v>6</v>
      </c>
      <c r="I160" s="26">
        <f t="shared" si="3"/>
        <v>6</v>
      </c>
    </row>
    <row r="161" spans="1:9" s="9" customFormat="1" x14ac:dyDescent="0.25">
      <c r="A161" s="58"/>
      <c r="B161" s="59" t="s">
        <v>119</v>
      </c>
      <c r="C161" s="59"/>
      <c r="D161" s="60"/>
      <c r="E161" s="60"/>
      <c r="F161" s="19" t="s">
        <v>14</v>
      </c>
      <c r="G161" s="23"/>
      <c r="H161" s="24">
        <v>37</v>
      </c>
      <c r="I161" s="24">
        <f>SUM(I162:I164)</f>
        <v>74</v>
      </c>
    </row>
    <row r="162" spans="1:9" s="9" customFormat="1" x14ac:dyDescent="0.25">
      <c r="A162" s="58"/>
      <c r="B162" s="62" t="s">
        <v>15</v>
      </c>
      <c r="C162" s="57" t="s">
        <v>120</v>
      </c>
      <c r="D162" s="57"/>
      <c r="E162" s="57"/>
      <c r="F162" s="19" t="s">
        <v>14</v>
      </c>
      <c r="G162" s="23"/>
      <c r="H162" s="20">
        <v>7</v>
      </c>
      <c r="I162" s="26">
        <f t="shared" si="3"/>
        <v>7</v>
      </c>
    </row>
    <row r="163" spans="1:9" s="9" customFormat="1" x14ac:dyDescent="0.25">
      <c r="A163" s="58"/>
      <c r="B163" s="63"/>
      <c r="C163" s="57" t="s">
        <v>121</v>
      </c>
      <c r="D163" s="57"/>
      <c r="E163" s="57"/>
      <c r="F163" s="19" t="s">
        <v>14</v>
      </c>
      <c r="G163" s="23"/>
      <c r="H163" s="20">
        <v>30</v>
      </c>
      <c r="I163" s="26">
        <f t="shared" si="3"/>
        <v>30</v>
      </c>
    </row>
    <row r="164" spans="1:9" s="11" customFormat="1" x14ac:dyDescent="0.25">
      <c r="A164" s="58"/>
      <c r="B164" s="44"/>
      <c r="C164" s="123" t="s">
        <v>122</v>
      </c>
      <c r="D164" s="124"/>
      <c r="E164" s="125"/>
      <c r="F164" s="19" t="s">
        <v>14</v>
      </c>
      <c r="G164" s="23"/>
      <c r="H164" s="20">
        <v>37</v>
      </c>
      <c r="I164" s="26">
        <f t="shared" si="3"/>
        <v>37</v>
      </c>
    </row>
    <row r="165" spans="1:9" s="9" customFormat="1" x14ac:dyDescent="0.25">
      <c r="A165" s="58"/>
      <c r="B165" s="59" t="s">
        <v>126</v>
      </c>
      <c r="C165" s="59"/>
      <c r="D165" s="60"/>
      <c r="E165" s="60"/>
      <c r="F165" s="19" t="s">
        <v>14</v>
      </c>
      <c r="G165" s="23"/>
      <c r="H165" s="24">
        <v>146</v>
      </c>
      <c r="I165" s="24">
        <f>SUM(I166:I168)</f>
        <v>146</v>
      </c>
    </row>
    <row r="166" spans="1:9" s="9" customFormat="1" x14ac:dyDescent="0.25">
      <c r="A166" s="58"/>
      <c r="B166" s="65" t="s">
        <v>60</v>
      </c>
      <c r="C166" s="57" t="s">
        <v>123</v>
      </c>
      <c r="D166" s="57"/>
      <c r="E166" s="57"/>
      <c r="F166" s="19" t="s">
        <v>14</v>
      </c>
      <c r="G166" s="23"/>
      <c r="H166" s="20">
        <v>135</v>
      </c>
      <c r="I166" s="26">
        <f t="shared" si="3"/>
        <v>135</v>
      </c>
    </row>
    <row r="167" spans="1:9" s="9" customFormat="1" x14ac:dyDescent="0.25">
      <c r="A167" s="58"/>
      <c r="B167" s="65"/>
      <c r="C167" s="57" t="s">
        <v>124</v>
      </c>
      <c r="D167" s="57"/>
      <c r="E167" s="57"/>
      <c r="F167" s="19" t="s">
        <v>14</v>
      </c>
      <c r="G167" s="23"/>
      <c r="H167" s="20">
        <v>11</v>
      </c>
      <c r="I167" s="26">
        <f t="shared" si="3"/>
        <v>11</v>
      </c>
    </row>
    <row r="168" spans="1:9" s="9" customFormat="1" x14ac:dyDescent="0.25">
      <c r="A168" s="58"/>
      <c r="B168" s="66"/>
      <c r="C168" s="47" t="s">
        <v>125</v>
      </c>
      <c r="D168" s="48"/>
      <c r="E168" s="49"/>
      <c r="F168" s="19" t="s">
        <v>14</v>
      </c>
      <c r="G168" s="23"/>
      <c r="H168" s="20">
        <v>0</v>
      </c>
      <c r="I168" s="26">
        <f t="shared" si="3"/>
        <v>0</v>
      </c>
    </row>
    <row r="169" spans="1:9" s="9" customFormat="1" x14ac:dyDescent="0.25">
      <c r="A169" s="58"/>
      <c r="B169" s="64" t="s">
        <v>127</v>
      </c>
      <c r="C169" s="64"/>
      <c r="D169" s="64"/>
      <c r="E169" s="64"/>
      <c r="F169" s="19" t="s">
        <v>14</v>
      </c>
      <c r="G169" s="23"/>
      <c r="H169" s="24">
        <v>1038</v>
      </c>
      <c r="I169" s="24">
        <f>SUM(I170:I172)</f>
        <v>1038</v>
      </c>
    </row>
    <row r="170" spans="1:9" s="9" customFormat="1" x14ac:dyDescent="0.25">
      <c r="A170" s="58"/>
      <c r="B170" s="61" t="s">
        <v>15</v>
      </c>
      <c r="C170" s="57" t="s">
        <v>123</v>
      </c>
      <c r="D170" s="57"/>
      <c r="E170" s="57"/>
      <c r="F170" s="19" t="s">
        <v>14</v>
      </c>
      <c r="G170" s="23"/>
      <c r="H170" s="20">
        <v>219</v>
      </c>
      <c r="I170" s="26">
        <f t="shared" ref="I170:I175" si="4">H170</f>
        <v>219</v>
      </c>
    </row>
    <row r="171" spans="1:9" s="9" customFormat="1" x14ac:dyDescent="0.25">
      <c r="A171" s="58"/>
      <c r="B171" s="61"/>
      <c r="C171" s="57" t="s">
        <v>123</v>
      </c>
      <c r="D171" s="57"/>
      <c r="E171" s="57"/>
      <c r="F171" s="19" t="s">
        <v>14</v>
      </c>
      <c r="G171" s="23"/>
      <c r="H171" s="20">
        <v>813</v>
      </c>
      <c r="I171" s="26">
        <f t="shared" si="4"/>
        <v>813</v>
      </c>
    </row>
    <row r="172" spans="1:9" s="9" customFormat="1" x14ac:dyDescent="0.25">
      <c r="A172" s="58"/>
      <c r="B172" s="61"/>
      <c r="C172" s="47" t="s">
        <v>125</v>
      </c>
      <c r="D172" s="48"/>
      <c r="E172" s="49"/>
      <c r="F172" s="19" t="s">
        <v>14</v>
      </c>
      <c r="G172" s="23"/>
      <c r="H172" s="20">
        <v>6</v>
      </c>
      <c r="I172" s="26">
        <f t="shared" si="4"/>
        <v>6</v>
      </c>
    </row>
    <row r="173" spans="1:9" s="9" customFormat="1" x14ac:dyDescent="0.25">
      <c r="A173" s="18">
        <v>4</v>
      </c>
      <c r="B173" s="50" t="s">
        <v>128</v>
      </c>
      <c r="C173" s="50"/>
      <c r="D173" s="50"/>
      <c r="E173" s="50"/>
      <c r="F173" s="19" t="s">
        <v>58</v>
      </c>
      <c r="G173" s="23"/>
      <c r="H173" s="20"/>
      <c r="I173" s="26">
        <f t="shared" si="4"/>
        <v>0</v>
      </c>
    </row>
    <row r="174" spans="1:9" s="9" customFormat="1" x14ac:dyDescent="0.25">
      <c r="A174" s="18">
        <v>5</v>
      </c>
      <c r="B174" s="50" t="s">
        <v>129</v>
      </c>
      <c r="C174" s="50"/>
      <c r="D174" s="50"/>
      <c r="E174" s="50"/>
      <c r="F174" s="19" t="s">
        <v>14</v>
      </c>
      <c r="G174" s="23"/>
      <c r="H174" s="20"/>
      <c r="I174" s="26">
        <f t="shared" si="4"/>
        <v>0</v>
      </c>
    </row>
    <row r="175" spans="1:9" s="9" customFormat="1" ht="35.25" customHeight="1" x14ac:dyDescent="0.25">
      <c r="A175" s="45">
        <v>6</v>
      </c>
      <c r="B175" s="51" t="s">
        <v>130</v>
      </c>
      <c r="C175" s="52"/>
      <c r="D175" s="52"/>
      <c r="E175" s="53"/>
      <c r="F175" s="19" t="s">
        <v>131</v>
      </c>
      <c r="G175" s="46"/>
      <c r="H175" s="20"/>
      <c r="I175" s="26">
        <f t="shared" si="4"/>
        <v>0</v>
      </c>
    </row>
  </sheetData>
  <mergeCells count="202">
    <mergeCell ref="B6:E6"/>
    <mergeCell ref="B7:E7"/>
    <mergeCell ref="C29:E29"/>
    <mergeCell ref="B9:B14"/>
    <mergeCell ref="C9:D11"/>
    <mergeCell ref="B15:E15"/>
    <mergeCell ref="B16:B20"/>
    <mergeCell ref="A3:I3"/>
    <mergeCell ref="B98:E98"/>
    <mergeCell ref="C100:E100"/>
    <mergeCell ref="C103:E103"/>
    <mergeCell ref="C96:E96"/>
    <mergeCell ref="C97:E97"/>
    <mergeCell ref="B94:B97"/>
    <mergeCell ref="C94:E94"/>
    <mergeCell ref="C95:E95"/>
    <mergeCell ref="C91:E91"/>
    <mergeCell ref="C92:E92"/>
    <mergeCell ref="B93:E93"/>
    <mergeCell ref="A4:A5"/>
    <mergeCell ref="B4:E5"/>
    <mergeCell ref="F4:F5"/>
    <mergeCell ref="G4:I4"/>
    <mergeCell ref="A116:A120"/>
    <mergeCell ref="B116:E116"/>
    <mergeCell ref="B117:B120"/>
    <mergeCell ref="C113:E113"/>
    <mergeCell ref="C114:E114"/>
    <mergeCell ref="C115:E115"/>
    <mergeCell ref="A110:A115"/>
    <mergeCell ref="B110:E110"/>
    <mergeCell ref="B111:B115"/>
    <mergeCell ref="C112:E112"/>
    <mergeCell ref="C111:E111"/>
    <mergeCell ref="B136:B138"/>
    <mergeCell ref="C136:E136"/>
    <mergeCell ref="C137:E137"/>
    <mergeCell ref="C138:E138"/>
    <mergeCell ref="B132:B134"/>
    <mergeCell ref="C132:E132"/>
    <mergeCell ref="C151:E151"/>
    <mergeCell ref="A150:A155"/>
    <mergeCell ref="B150:E150"/>
    <mergeCell ref="B139:E139"/>
    <mergeCell ref="C140:E140"/>
    <mergeCell ref="C141:E141"/>
    <mergeCell ref="C144:E144"/>
    <mergeCell ref="C145:E145"/>
    <mergeCell ref="C154:E154"/>
    <mergeCell ref="C155:E155"/>
    <mergeCell ref="B157:E157"/>
    <mergeCell ref="B158:B160"/>
    <mergeCell ref="C158:E158"/>
    <mergeCell ref="C159:E159"/>
    <mergeCell ref="C160:E160"/>
    <mergeCell ref="B165:E165"/>
    <mergeCell ref="B166:B168"/>
    <mergeCell ref="C166:E166"/>
    <mergeCell ref="C167:E167"/>
    <mergeCell ref="C168:E168"/>
    <mergeCell ref="B161:E161"/>
    <mergeCell ref="A25:A29"/>
    <mergeCell ref="B25:E25"/>
    <mergeCell ref="B26:B29"/>
    <mergeCell ref="C26:E26"/>
    <mergeCell ref="C27:E27"/>
    <mergeCell ref="C28:E28"/>
    <mergeCell ref="C162:E162"/>
    <mergeCell ref="C163:E163"/>
    <mergeCell ref="C164:E164"/>
    <mergeCell ref="B169:E169"/>
    <mergeCell ref="A2:I2"/>
    <mergeCell ref="A21:A23"/>
    <mergeCell ref="B22:B23"/>
    <mergeCell ref="C14:E14"/>
    <mergeCell ref="C16:E16"/>
    <mergeCell ref="A8:A14"/>
    <mergeCell ref="B8:E8"/>
    <mergeCell ref="A15:A20"/>
    <mergeCell ref="C12:E12"/>
    <mergeCell ref="C13:E13"/>
    <mergeCell ref="B30:E30"/>
    <mergeCell ref="B31:E31"/>
    <mergeCell ref="B32:E32"/>
    <mergeCell ref="C17:E17"/>
    <mergeCell ref="C20:E20"/>
    <mergeCell ref="B21:E21"/>
    <mergeCell ref="C22:E22"/>
    <mergeCell ref="C23:E23"/>
    <mergeCell ref="D58:D59"/>
    <mergeCell ref="D60:D61"/>
    <mergeCell ref="C62:D63"/>
    <mergeCell ref="B24:E24"/>
    <mergeCell ref="C18:E18"/>
    <mergeCell ref="C19:E19"/>
    <mergeCell ref="B33:E33"/>
    <mergeCell ref="C42:D43"/>
    <mergeCell ref="C46:D47"/>
    <mergeCell ref="A34:A40"/>
    <mergeCell ref="B34:D35"/>
    <mergeCell ref="B36:B41"/>
    <mergeCell ref="C36:C41"/>
    <mergeCell ref="D36:D37"/>
    <mergeCell ref="D38:D39"/>
    <mergeCell ref="C64:D65"/>
    <mergeCell ref="A66:A67"/>
    <mergeCell ref="B66:D67"/>
    <mergeCell ref="A41:A47"/>
    <mergeCell ref="B42:B47"/>
    <mergeCell ref="C44:D45"/>
    <mergeCell ref="A48:A53"/>
    <mergeCell ref="B48:D49"/>
    <mergeCell ref="B50:B53"/>
    <mergeCell ref="C50:D51"/>
    <mergeCell ref="C52:D53"/>
    <mergeCell ref="A54:A65"/>
    <mergeCell ref="B54:D55"/>
    <mergeCell ref="B56:B65"/>
    <mergeCell ref="D56:D57"/>
    <mergeCell ref="C56:C61"/>
    <mergeCell ref="B68:D69"/>
    <mergeCell ref="B70:B73"/>
    <mergeCell ref="C70:D71"/>
    <mergeCell ref="C72:D73"/>
    <mergeCell ref="A74:A85"/>
    <mergeCell ref="B74:D75"/>
    <mergeCell ref="B76:B85"/>
    <mergeCell ref="C76:C81"/>
    <mergeCell ref="D78:D79"/>
    <mergeCell ref="D80:D81"/>
    <mergeCell ref="D76:D77"/>
    <mergeCell ref="A68:A73"/>
    <mergeCell ref="C82:D83"/>
    <mergeCell ref="C84:D85"/>
    <mergeCell ref="A105:A109"/>
    <mergeCell ref="B105:E105"/>
    <mergeCell ref="B106:B109"/>
    <mergeCell ref="C106:E106"/>
    <mergeCell ref="A99:A101"/>
    <mergeCell ref="B99:E99"/>
    <mergeCell ref="B100:B101"/>
    <mergeCell ref="C101:E101"/>
    <mergeCell ref="A102:A104"/>
    <mergeCell ref="B102:E102"/>
    <mergeCell ref="B103:B104"/>
    <mergeCell ref="C104:E104"/>
    <mergeCell ref="C107:E107"/>
    <mergeCell ref="C108:E108"/>
    <mergeCell ref="C109:E109"/>
    <mergeCell ref="A86:A97"/>
    <mergeCell ref="B86:E86"/>
    <mergeCell ref="B87:E87"/>
    <mergeCell ref="B88:B92"/>
    <mergeCell ref="C88:C90"/>
    <mergeCell ref="D88:E88"/>
    <mergeCell ref="D89:E89"/>
    <mergeCell ref="D90:E90"/>
    <mergeCell ref="C117:E117"/>
    <mergeCell ref="A121:A125"/>
    <mergeCell ref="B122:B124"/>
    <mergeCell ref="C122:E122"/>
    <mergeCell ref="A126:A128"/>
    <mergeCell ref="B127:B128"/>
    <mergeCell ref="C127:E127"/>
    <mergeCell ref="B126:E126"/>
    <mergeCell ref="C128:E128"/>
    <mergeCell ref="C123:E123"/>
    <mergeCell ref="C124:E124"/>
    <mergeCell ref="B125:E125"/>
    <mergeCell ref="C118:E118"/>
    <mergeCell ref="C119:E119"/>
    <mergeCell ref="C120:E120"/>
    <mergeCell ref="B121:E121"/>
    <mergeCell ref="B129:E129"/>
    <mergeCell ref="A130:A149"/>
    <mergeCell ref="B130:E130"/>
    <mergeCell ref="B140:B142"/>
    <mergeCell ref="C142:E142"/>
    <mergeCell ref="B143:E143"/>
    <mergeCell ref="B144:B145"/>
    <mergeCell ref="B147:B149"/>
    <mergeCell ref="B146:E146"/>
    <mergeCell ref="C147:E147"/>
    <mergeCell ref="C148:E148"/>
    <mergeCell ref="C149:E149"/>
    <mergeCell ref="B131:E131"/>
    <mergeCell ref="C133:E133"/>
    <mergeCell ref="C134:E134"/>
    <mergeCell ref="B135:E135"/>
    <mergeCell ref="B151:B155"/>
    <mergeCell ref="C152:E152"/>
    <mergeCell ref="C153:E153"/>
    <mergeCell ref="A156:A172"/>
    <mergeCell ref="B156:E156"/>
    <mergeCell ref="B162:B163"/>
    <mergeCell ref="B170:B172"/>
    <mergeCell ref="C170:E170"/>
    <mergeCell ref="C171:E171"/>
    <mergeCell ref="C172:E172"/>
    <mergeCell ref="B173:E173"/>
    <mergeCell ref="B174:E174"/>
    <mergeCell ref="B175:E175"/>
  </mergeCells>
  <dataValidations count="27">
    <dataValidation type="whole" operator="greaterThanOrEqual" allowBlank="1" showInputMessage="1" showErrorMessage="1" errorTitle="Dữ liệu nhập vào không chính xác" error="Nhập số &gt;= 0" sqref="G12">
      <formula1>0</formula1>
    </dataValidation>
    <dataValidation type="whole" operator="greaterThan" allowBlank="1" showInputMessage="1" showErrorMessage="1" errorTitle="Dữ liệu nhập vào không đúng!" error="Dữ liệu là số &gt;=0" sqref="H93:I93">
      <formula1>-1</formula1>
    </dataValidation>
    <dataValidation allowBlank="1" showInputMessage="1" showErrorMessage="1" errorTitle="Số liệu nhập vào không đúng!" error="Không thể lớn hơn tổng số lần khám bệnh!" sqref="H34:I35"/>
    <dataValidation type="decimal" operator="greaterThanOrEqual" allowBlank="1" showInputMessage="1" showErrorMessage="1" errorTitle="Số liệu nhập vào không đúng!" error="Nhập vào số &gt;=0 - Phần thập phân được ngăn cách bằng dấu phẩy." sqref="H151:H155">
      <formula1>0</formula1>
    </dataValidation>
    <dataValidation type="whole" operator="greaterThanOrEqual" allowBlank="1" showInputMessage="1" showErrorMessage="1" errorTitle="Dữ liệu nhập vào không đúng!" error="Nhập số và lớn hơn 0" sqref="H88:H92 H94:H98 H166:H168 H162:H164 H158:H160 H147:H149 G175 H140:H142 H144:H145 H136:H138 H132:H134 H122:H125 H117:H120 H111:H115 H106:H109 H127:H128 H103:H104 G34 G6:H6 G8 H9:H14 H16:H20 H22:H24 H26:H30 G30:G31 H100:H101 H170:H175">
      <formula1>0</formula1>
    </dataValidation>
    <dataValidation type="whole" operator="greaterThan" allowBlank="1" showInputMessage="1" showErrorMessage="1" errorTitle="Dữ liệu nhập vào không chính xác" error="Dữ liệu là số &gt;=0" sqref="H102:I102 H110:I110 H116:I116">
      <formula1>-1</formula1>
    </dataValidation>
    <dataValidation type="whole" allowBlank="1" showInputMessage="1" showErrorMessage="1" errorTitle="Dữ liệu nhập vào không chính xác" error="Nhập số &gt;=0 và nhỏ hơn tổng số lượt khám bệnh!" sqref="H25:I25">
      <formula1>0</formula1>
      <formula2>H8</formula2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21:G27">
      <formula1>G30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5">
      <formula1>G80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1:G64">
      <formula1>G74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35:G39 G53:G59 G74:G79 G28">
      <formula1>G35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14:G18 G84:G89 G29">
      <formula1>G20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93:G97">
      <formula1>G66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69:G73">
      <formula1>G98</formula1>
    </dataValidation>
    <dataValidation type="whole" operator="greaterThanOrEqual" allowBlank="1" showInputMessage="1" showErrorMessage="1" errorTitle="Dữ liệu nhập vào không chính xác" error="Nhập số và lớn hơn tổng số lượt khám BHYT NN đối với người cao tuổi!" sqref="G11">
      <formula1>G17</formula1>
    </dataValidation>
    <dataValidation type="whole" operator="greaterThanOrEqual" allowBlank="1" showInputMessage="1" showErrorMessage="1" errorTitle="Dữ liệu nhập vào không chính xác" error="Nhập số và lớn hơn tổng số lượt khám BHYT các loại đối với người cao tuổi!" sqref="G9:G10">
      <formula1>G16</formula1>
    </dataValidation>
    <dataValidation type="whole" operator="greaterThanOrEqual" allowBlank="1" showInputMessage="1" showErrorMessage="1" errorTitle="Dữ liệu nhập vào không chính xác" error="Nhập số và lớn hơn tổng số lượt khám thu phí đối với người cao tuổi!" sqref="G13">
      <formula1>G19</formula1>
    </dataValidation>
    <dataValidation type="whole" operator="lessThanOrEqual" allowBlank="1" showInputMessage="1" showErrorMessage="1" errorTitle="Số liệu nhập vào không chính xác" error="Nhập số và nhỏ hơn tổng số này điều trị!" sqref="H52">
      <formula1>H53</formula1>
    </dataValidation>
    <dataValidation type="whole" operator="lessThanOrEqual" allowBlank="1" showInputMessage="1" showErrorMessage="1" errorTitle="Số liệu nhập vào không chính xác" error="Nhập số và nhỏ hơn tổng số ngày điều trị!" sqref="H70 H56 H58 H60 H62 H76 H78 H80 H82 H50 H64 H72 G66:H66 H84">
      <formula1>G51</formula1>
    </dataValidation>
    <dataValidation type="whole" operator="greaterThanOrEqual" allowBlank="1" showInputMessage="1" showErrorMessage="1" errorTitle="Số liệu nhập vào không chính xác" error="Nhập số và lớn hơn tổng số lượt người!" sqref="H39 H71 H43 H45 H63 H73 H47 H59 H61 H53 G67:H67 H79 H81 H83 H41 H65 H51 H37 H57 H77 H85">
      <formula1>G36</formula1>
    </dataValidation>
    <dataValidation type="whole" operator="lessThanOrEqual" allowBlank="1" showInputMessage="1" showErrorMessage="1" errorTitle="Số liệu nhập vào không đúng!" error="Nhập số và nhỏ hơn tổng số ngày điều trị!" sqref="H38 H40 H36 H42 H44 H46">
      <formula1>H37</formula1>
    </dataValidation>
    <dataValidation type="whole" operator="greaterThanOrEqual" allowBlank="1" showInputMessage="1" showErrorMessage="1" errorTitle="Dữ liệu nhập vào không chính xác" error="Nhập số và lớn hơn tổng số lượt khám miễn phí đối với người cao tuổi!" sqref="G98:G128 G68 G60 G40:G52 G90:G92 G80:G83 G19:G20">
      <formula1>G24</formula1>
    </dataValidation>
    <dataValidation type="whole" allowBlank="1" showInputMessage="1" showErrorMessage="1" errorTitle="Số liệu nhập vào không chính xác" error="Không thể nhỏ hơn tổng số người." sqref="H54:I55">
      <formula1>H46</formula1>
      <formula2>H46*1000</formula2>
    </dataValidation>
    <dataValidation type="whole" allowBlank="1" showInputMessage="1" showErrorMessage="1" errorTitle="Số liệu nhập vào không chính xác" error="Không thể nhỏ hơn tổng số người." sqref="H75:I75">
      <formula1>H48</formula1>
      <formula2>H48*1000</formula2>
    </dataValidation>
    <dataValidation type="whole" allowBlank="1" showInputMessage="1" showErrorMessage="1" errorTitle="Số liệu nhập vào không chính xác" error="Không thể nhỏ hơn tổng số người." sqref="H74:I74">
      <formula1>H48</formula1>
      <formula2>H48*1000</formula2>
    </dataValidation>
    <dataValidation type="whole" operator="lessThan" allowBlank="1" showInputMessage="1" showErrorMessage="1" errorTitle="Dữ liệu nhập vào không chính xác" error="Không thể lớn hơn tổng số lượt khám bệnh!" sqref="H15:I15">
      <formula1>H8+1</formula1>
    </dataValidation>
    <dataValidation type="whole" operator="lessThan" allowBlank="1" showInputMessage="1" showErrorMessage="1" errorTitle="Dữ liệu nhập vào không chính xác" error="Không thể lớn hơn tổng số lượt khám bệnh!" sqref="H21:I21">
      <formula1>H9+1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Baocao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</dc:creator>
  <cp:lastModifiedBy>Windows User</cp:lastModifiedBy>
  <dcterms:created xsi:type="dcterms:W3CDTF">2015-07-24T01:25:27Z</dcterms:created>
  <dcterms:modified xsi:type="dcterms:W3CDTF">2022-06-13T03:02:21Z</dcterms:modified>
</cp:coreProperties>
</file>